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97" activeTab="2"/>
  </bookViews>
  <sheets>
    <sheet name="Дох1" sheetId="1" r:id="rId1"/>
    <sheet name="В2" sheetId="2" r:id="rId2"/>
    <sheet name="ТР3" sheetId="3" r:id="rId3"/>
    <sheet name="Тр_4" sheetId="4" state="hidden" r:id="rId4"/>
  </sheets>
  <externalReferences>
    <externalReference r:id="rId7"/>
    <externalReference r:id="rId8"/>
    <externalReference r:id="rId9"/>
  </externalReferences>
  <definedNames>
    <definedName name="ГФУ" localSheetId="1">#REF!</definedName>
    <definedName name="ГФУ" localSheetId="3">#REF!</definedName>
    <definedName name="ГФУ">#REF!</definedName>
    <definedName name="_xlnm.Print_Titles" localSheetId="1">'В2'!$5:$8</definedName>
    <definedName name="_xlnm.Print_Titles" localSheetId="0">'Дох1'!$5:$7</definedName>
    <definedName name="_xlnm.Print_Titles" localSheetId="3">'Тр_4'!$A:$D</definedName>
    <definedName name="Культура" localSheetId="1">#REF!</definedName>
    <definedName name="Культура" localSheetId="3">#REF!</definedName>
    <definedName name="Культура">#REF!</definedName>
    <definedName name="Ліцей" localSheetId="1">#REF!</definedName>
    <definedName name="Ліцей" localSheetId="3">#REF!</definedName>
    <definedName name="Ліцей">#REF!</definedName>
    <definedName name="_xlnm.Print_Area" localSheetId="1">'В2'!$B$1:$R$40</definedName>
    <definedName name="_xlnm.Print_Area" localSheetId="3">'Тр_4'!$A$1:$U$24</definedName>
    <definedName name="Освіта" localSheetId="1">#REF!</definedName>
    <definedName name="Освіта" localSheetId="3">#REF!</definedName>
    <definedName name="Освіта">#REF!</definedName>
    <definedName name="УСЗ" localSheetId="1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<sst xmlns="http://schemas.openxmlformats.org/spreadsheetml/2006/main" count="347" uniqueCount="268">
  <si>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</si>
  <si>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</si>
  <si>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</si>
  <si>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</si>
  <si>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6000</t>
  </si>
  <si>
    <t>Житлово-комунальне господарство</t>
  </si>
  <si>
    <t>1000</t>
  </si>
  <si>
    <t>Освіта</t>
  </si>
  <si>
    <t>1020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</si>
  <si>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</si>
  <si>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</si>
  <si>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</si>
  <si>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</si>
  <si>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</si>
  <si>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Х</t>
  </si>
  <si>
    <t>0100</t>
  </si>
  <si>
    <t>Код програмної класифікації видатків та кредитування місцевих бюджетів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</si>
  <si>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</si>
  <si>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</si>
  <si>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</si>
  <si>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</si>
  <si>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</si>
  <si>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</si>
  <si>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</si>
  <si>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</si>
  <si>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</si>
  <si>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</si>
  <si>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</si>
  <si>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</si>
  <si>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</si>
  <si>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</si>
  <si>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</si>
  <si>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</si>
  <si>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</si>
  <si>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</si>
  <si>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</si>
  <si>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</si>
  <si>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</si>
  <si>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</si>
  <si>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</si>
  <si>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</si>
  <si>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</si>
  <si>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</si>
  <si>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</si>
  <si>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загальної середньої освіти за рахунок коштів місцевого бюджету</t>
  </si>
  <si>
    <t>0611021</t>
  </si>
  <si>
    <t>1021</t>
  </si>
  <si>
    <t>Керівництво і управління у відповідній сфері у містах (місті Києві), селищах, селах,  територіальних громадах</t>
  </si>
  <si>
    <t>Державний бюджет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</si>
  <si>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</si>
  <si>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</si>
  <si>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</si>
  <si>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</si>
  <si>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</si>
  <si>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</si>
  <si>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</si>
  <si>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</si>
  <si>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</si>
  <si>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</si>
  <si>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</si>
  <si>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</si>
  <si>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</si>
  <si>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</si>
  <si>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</si>
  <si>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</si>
  <si>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</si>
  <si>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</si>
  <si>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</si>
  <si>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</si>
  <si>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</si>
  <si>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</si>
  <si>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</si>
  <si>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</si>
  <si>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</si>
  <si>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</si>
  <si>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</si>
  <si>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</si>
  <si>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</si>
  <si>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</si>
  <si>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</si>
  <si>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</si>
  <si>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</si>
  <si>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</si>
  <si>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</si>
  <si>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</si>
  <si>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</si>
  <si>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</si>
  <si>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</si>
  <si>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</si>
  <si>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</si>
  <si>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</si>
  <si>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</si>
  <si>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Код Класифікації доходу бюджету / Код бюджету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</si>
  <si>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</si>
  <si>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</si>
  <si>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</si>
  <si>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</si>
  <si>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</si>
  <si>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</si>
  <si>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</si>
  <si>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</si>
  <si>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</si>
  <si>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</si>
  <si>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</si>
  <si>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(код бюджету)</t>
  </si>
  <si>
    <t xml:space="preserve">1. Показники міжбюджетних трансфертів з інших бюджетів 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</si>
  <si>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</si>
  <si>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</si>
  <si>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</si>
  <si>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</si>
  <si>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</si>
  <si>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</si>
  <si>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</si>
  <si>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</si>
  <si>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</si>
  <si>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</si>
  <si>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</si>
  <si>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</si>
  <si>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Трасферти  іншим бюджетам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</si>
  <si>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</si>
  <si>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</si>
  <si>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</si>
  <si>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</si>
  <si>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</si>
  <si>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</si>
  <si>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</si>
  <si>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</si>
  <si>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</si>
  <si>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</si>
  <si>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</si>
  <si>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</si>
  <si>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</si>
  <si>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</si>
  <si>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</si>
  <si>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</si>
  <si>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</si>
  <si>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</si>
  <si>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</si>
  <si>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</si>
  <si>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</si>
  <si>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</si>
  <si>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</si>
  <si>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</si>
  <si>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</si>
  <si>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</si>
  <si>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</si>
  <si>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</si>
  <si>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Організація благоустрою населених пунктів</t>
  </si>
  <si>
    <t>Інші субвенції з місцевого бюджету</t>
  </si>
  <si>
    <t>0921</t>
  </si>
  <si>
    <t>Л.Ткаченко</t>
  </si>
  <si>
    <t>0600000</t>
  </si>
  <si>
    <t>0610000</t>
  </si>
  <si>
    <t>0610160</t>
  </si>
  <si>
    <t>0160</t>
  </si>
  <si>
    <t>Кошти від продажу землі і нематеріальних активів</t>
  </si>
  <si>
    <t>Кошти від продажу землі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</si>
  <si>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</si>
  <si>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</si>
  <si>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</si>
  <si>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</si>
  <si>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</si>
  <si>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</si>
  <si>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Функціональної класифікації видатків та кредитування бюджету</t>
  </si>
  <si>
    <t>0100000</t>
  </si>
  <si>
    <t>0110000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</si>
  <si>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</si>
  <si>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</si>
  <si>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</si>
  <si>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</si>
  <si>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</si>
  <si>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</si>
  <si>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</si>
  <si>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</si>
  <si>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</si>
  <si>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</si>
  <si>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</si>
  <si>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</si>
  <si>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</si>
  <si>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</si>
  <si>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</si>
  <si>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</si>
  <si>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</si>
  <si>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0611020</t>
  </si>
  <si>
    <t xml:space="preserve">Разом видатків   </t>
  </si>
  <si>
    <t>Код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</si>
  <si>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</si>
  <si>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</si>
  <si>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</si>
  <si>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Субвенції загального фонду на:</t>
  </si>
  <si>
    <t>Державне управління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</si>
  <si>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</si>
  <si>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</si>
  <si>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</si>
  <si>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Транспортний податок з юридичних осіб</t>
  </si>
  <si>
    <t>Новгород-Сіверська міська рада Чернігівської області</t>
  </si>
  <si>
    <t>Дотації з державного бюджету 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</si>
  <si>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</si>
  <si>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</si>
  <si>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</si>
  <si>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 xml:space="preserve">Надання загальної середньої освіти закладами загальної середньої освіти </t>
  </si>
  <si>
    <t>Відділ освіти, молоді та спорту                             Новгород-Сіверської міської ради Чернігівської області</t>
  </si>
  <si>
    <t>Відділ освіти, молоді та спорту                      Новгород-Сіверської міської ради Чернігівської області</t>
  </si>
  <si>
    <r>
      <t xml:space="preserve">2553900000 </t>
    </r>
    <r>
      <rPr>
        <sz val="10"/>
        <rFont val="Times New Roman"/>
        <family val="1"/>
      </rPr>
      <t>(код бюджету)</t>
    </r>
  </si>
  <si>
    <t>Найменування згідно  з класифікацією доходів бюджету</t>
  </si>
  <si>
    <t xml:space="preserve">«Міжбюджетні трансферти                                                                               Новгород-Сіверської міської територіальної громади </t>
  </si>
  <si>
    <t>на 2024 рік»</t>
  </si>
  <si>
    <t>«Розподіл бюджету Новгород-Сіверської міської  територіальної громади на 2024 рік»</t>
  </si>
  <si>
    <t xml:space="preserve">   «Доходи бюджету Новгород-Сіверської міської  територіальної громади на 2024 рік»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</si>
  <si>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</si>
  <si>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Керуючий справами виконавчого комітету міської ради</t>
  </si>
  <si>
    <t>Сергій ПОЛИВОДА</t>
  </si>
  <si>
    <t>Субвенція з місцевого бюджету за рахунок залишку коштів освітньої субвенції, що утврився на початок бюджетного періоду</t>
  </si>
  <si>
    <t>ІІ. Трансферти із спеціального фонду бюджету</t>
  </si>
  <si>
    <t>УСЬОГО за розділами І, ІІ,  у тому числі:</t>
  </si>
  <si>
    <t>3000</t>
  </si>
  <si>
    <t>Соціальний захист та соціальне забезпечення</t>
  </si>
  <si>
    <t>0113100</t>
  </si>
  <si>
    <t>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</si>
  <si>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</si>
  <si>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</si>
  <si>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</si>
  <si>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</si>
  <si>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8100</t>
  </si>
  <si>
    <t>Захист населення і територій від надзвичайних ситуацій техногенного та природного характеру</t>
  </si>
  <si>
    <t>0118130</t>
  </si>
  <si>
    <t>8130</t>
  </si>
  <si>
    <t>0320</t>
  </si>
  <si>
    <t>Забезпечення діяльності місцевої пожежної охорони</t>
  </si>
  <si>
    <t>0611010</t>
  </si>
  <si>
    <t>1010</t>
  </si>
  <si>
    <t>0910</t>
  </si>
  <si>
    <t>Надання дошкільної освіти</t>
  </si>
  <si>
    <t>0611070</t>
  </si>
  <si>
    <t>1070</t>
  </si>
  <si>
    <t>0960</t>
  </si>
  <si>
    <t>Надання позашкільної освіти  закладами позашкільної освіти, заходи із позашкільної роботи з дітьми</t>
  </si>
  <si>
    <t>5000</t>
  </si>
  <si>
    <t>Фізична культура і спорт</t>
  </si>
  <si>
    <t>0615030</t>
  </si>
  <si>
    <t>5030</t>
  </si>
  <si>
    <t>Розвиток дитячо-юнацького та резервного спорту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</si>
  <si>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</si>
  <si>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</si>
  <si>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</si>
  <si>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</si>
  <si>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</si>
  <si>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і туризму                    Новгород-Сіверської міської ради Чернігівської області</t>
  </si>
  <si>
    <t>1010000</t>
  </si>
  <si>
    <t>Відділ культури і туризму                      Новгород-Сіверської міської ради Чернігівської області</t>
  </si>
  <si>
    <t>1011080</t>
  </si>
  <si>
    <t>1080</t>
  </si>
  <si>
    <t xml:space="preserve">Надання спеціалізованої освіти мистецькими школами </t>
  </si>
  <si>
    <t>4000</t>
  </si>
  <si>
    <t>Культура i мистецтво</t>
  </si>
  <si>
    <t>4030</t>
  </si>
  <si>
    <t>0824</t>
  </si>
  <si>
    <t>Забезпечення діяльності бібліотек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</si>
  <si>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</si>
  <si>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</si>
  <si>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</si>
  <si>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центрів професійного розвитку педагогічних працівників</t>
  </si>
  <si>
    <t>0611160</t>
  </si>
  <si>
    <t>1160</t>
  </si>
  <si>
    <t>0990</t>
  </si>
  <si>
    <t>Додаток 1                                                                                                  до рішення виконавчого комітету Новгород-Сіверської міської ради Чернігівської області                                                     29 лютого 2024 року № 73</t>
  </si>
  <si>
    <t>Додаток 2                                                                                                   до рішення виконавчого комітету                                                    Новгород-Сіверської міської ради                                                       Чернігівської області                                                 29 лютого 2024 року № 73</t>
  </si>
  <si>
    <t>Додаток 3                                                                                               до рішення виконавчого комітету                                        Новгород-Сіверської міської ради                                                              Чернігівської області                                                       29 лютого 2024 року № 73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</si>
</sst>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  <numFmt numFmtId="205" formatCode="#,##0.0\ _г_р_н_."/>
    <numFmt numFmtId="206" formatCode="#,##0.000"/>
  </numFmts>
  <fonts count="104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i/>
      <sz val="16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i/>
      <sz val="16"/>
      <name val="Times New Roman Cyr"/>
      <family val="0"/>
    </font>
    <font>
      <sz val="8"/>
      <name val="Arial"/>
      <family val="2"/>
    </font>
    <font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 Cyr"/>
      <family val="0"/>
    </font>
    <font>
      <sz val="11"/>
      <name val="Times New Roman"/>
      <family val="1"/>
    </font>
    <font>
      <b/>
      <u val="single"/>
      <sz val="18"/>
      <name val="Times New Roman Cyr"/>
      <family val="0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4"/>
      <color indexed="10"/>
      <name val="Arial"/>
      <family val="2"/>
    </font>
    <font>
      <b/>
      <sz val="14"/>
      <color indexed="20"/>
      <name val="Arial"/>
      <family val="2"/>
    </font>
    <font>
      <i/>
      <sz val="14"/>
      <color indexed="60"/>
      <name val="Arial"/>
      <family val="2"/>
    </font>
    <font>
      <sz val="11"/>
      <name val="Times New Roman Cyr"/>
      <family val="0"/>
    </font>
    <font>
      <b/>
      <sz val="14"/>
      <color indexed="8"/>
      <name val="Times New Roman Cyr"/>
      <family val="0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0" fillId="0" borderId="0">
      <alignment/>
      <protection/>
    </xf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1" applyNumberFormat="0" applyAlignment="0" applyProtection="0"/>
    <xf numFmtId="0" fontId="89" fillId="26" borderId="2" applyNumberFormat="0" applyAlignment="0" applyProtection="0"/>
    <xf numFmtId="0" fontId="90" fillId="26" borderId="1" applyNumberFormat="0" applyAlignment="0" applyProtection="0"/>
    <xf numFmtId="0" fontId="15" fillId="0" borderId="0" applyNumberForma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7" borderId="7" applyNumberFormat="0" applyAlignment="0" applyProtection="0"/>
    <xf numFmtId="0" fontId="96" fillId="0" borderId="0" applyNumberFormat="0" applyFill="0" applyBorder="0" applyAlignment="0" applyProtection="0"/>
    <xf numFmtId="0" fontId="97" fillId="28" borderId="0" applyNumberFormat="0" applyBorder="0" applyAlignment="0" applyProtection="0"/>
    <xf numFmtId="0" fontId="2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9" fillId="0" borderId="0" applyFont="0" applyFill="0" applyBorder="0" applyAlignment="0" applyProtection="0"/>
    <xf numFmtId="0" fontId="100" fillId="0" borderId="9" applyNumberFormat="0" applyFill="0" applyAlignment="0" applyProtection="0"/>
    <xf numFmtId="0" fontId="23" fillId="0" borderId="0">
      <alignment/>
      <protection/>
    </xf>
    <xf numFmtId="0" fontId="101" fillId="0" borderId="0" applyNumberForma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02" fillId="31" borderId="0" applyNumberFormat="0" applyBorder="0" applyAlignment="0" applyProtection="0"/>
  </cellStyleXfs>
  <cellXfs count="4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2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1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55" applyFont="1">
      <alignment/>
      <protection/>
    </xf>
    <xf numFmtId="0" fontId="1" fillId="0" borderId="0" xfId="58" applyFont="1">
      <alignment/>
      <protection/>
    </xf>
    <xf numFmtId="0" fontId="8" fillId="0" borderId="0" xfId="58" applyFont="1">
      <alignment/>
      <protection/>
    </xf>
    <xf numFmtId="0" fontId="6" fillId="0" borderId="0" xfId="58" applyFont="1" applyAlignment="1">
      <alignment horizontal="left" vertical="center" wrapText="1"/>
      <protection/>
    </xf>
    <xf numFmtId="0" fontId="31" fillId="0" borderId="0" xfId="58" applyFont="1" applyAlignment="1">
      <alignment horizontal="center" vertical="center" wrapText="1"/>
      <protection/>
    </xf>
    <xf numFmtId="0" fontId="1" fillId="0" borderId="0" xfId="58" applyFont="1" applyAlignment="1">
      <alignment horizontal="right"/>
      <protection/>
    </xf>
    <xf numFmtId="0" fontId="1" fillId="0" borderId="0" xfId="58" applyFont="1" applyAlignment="1">
      <alignment horizontal="left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34" fillId="0" borderId="10" xfId="33" applyFont="1" applyBorder="1">
      <alignment/>
      <protection/>
    </xf>
    <xf numFmtId="198" fontId="35" fillId="0" borderId="10" xfId="58" applyNumberFormat="1" applyFont="1" applyBorder="1" applyAlignment="1">
      <alignment vertical="center"/>
      <protection/>
    </xf>
    <xf numFmtId="3" fontId="35" fillId="0" borderId="10" xfId="58" applyNumberFormat="1" applyFont="1" applyBorder="1">
      <alignment/>
      <protection/>
    </xf>
    <xf numFmtId="0" fontId="1" fillId="0" borderId="0" xfId="58" applyFont="1" applyAlignment="1">
      <alignment/>
      <protection/>
    </xf>
    <xf numFmtId="3" fontId="1" fillId="0" borderId="0" xfId="58" applyNumberFormat="1" applyFont="1">
      <alignment/>
      <protection/>
    </xf>
    <xf numFmtId="196" fontId="1" fillId="0" borderId="0" xfId="58" applyNumberFormat="1" applyFont="1">
      <alignment/>
      <protection/>
    </xf>
    <xf numFmtId="3" fontId="3" fillId="0" borderId="0" xfId="58" applyNumberFormat="1" applyFont="1">
      <alignment/>
      <protection/>
    </xf>
    <xf numFmtId="3" fontId="36" fillId="0" borderId="0" xfId="58" applyNumberFormat="1" applyFont="1">
      <alignment/>
      <protection/>
    </xf>
    <xf numFmtId="196" fontId="8" fillId="0" borderId="0" xfId="58" applyNumberFormat="1" applyFont="1">
      <alignment/>
      <protection/>
    </xf>
    <xf numFmtId="0" fontId="35" fillId="0" borderId="10" xfId="33" applyFont="1" applyBorder="1" applyAlignment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3" fontId="6" fillId="0" borderId="10" xfId="58" applyNumberFormat="1" applyFont="1" applyFill="1" applyBorder="1" applyAlignment="1">
      <alignment horizontal="center" vertical="center" wrapText="1"/>
      <protection/>
    </xf>
    <xf numFmtId="3" fontId="31" fillId="0" borderId="10" xfId="58" applyNumberFormat="1" applyFont="1" applyFill="1" applyBorder="1" applyAlignment="1">
      <alignment horizontal="center" vertical="center" wrapText="1"/>
      <protection/>
    </xf>
    <xf numFmtId="0" fontId="18" fillId="0" borderId="11" xfId="58" applyFont="1" applyFill="1" applyBorder="1" applyAlignment="1">
      <alignment horizontal="center" vertical="center" wrapText="1"/>
      <protection/>
    </xf>
    <xf numFmtId="0" fontId="32" fillId="0" borderId="12" xfId="33" applyFont="1" applyBorder="1" applyAlignment="1">
      <alignment horizontal="center" wrapText="1"/>
      <protection/>
    </xf>
    <xf numFmtId="3" fontId="31" fillId="0" borderId="13" xfId="58" applyNumberFormat="1" applyFont="1" applyFill="1" applyBorder="1" applyAlignment="1">
      <alignment horizontal="center" vertical="center" wrapText="1"/>
      <protection/>
    </xf>
    <xf numFmtId="198" fontId="35" fillId="0" borderId="13" xfId="58" applyNumberFormat="1" applyFont="1" applyBorder="1" applyAlignment="1">
      <alignment vertical="center"/>
      <protection/>
    </xf>
    <xf numFmtId="198" fontId="32" fillId="0" borderId="14" xfId="58" applyNumberFormat="1" applyFont="1" applyFill="1" applyBorder="1" applyAlignment="1">
      <alignment vertical="center" shrinkToFit="1"/>
      <protection/>
    </xf>
    <xf numFmtId="0" fontId="1" fillId="0" borderId="10" xfId="58" applyFont="1" applyBorder="1">
      <alignment/>
      <protection/>
    </xf>
    <xf numFmtId="0" fontId="1" fillId="0" borderId="15" xfId="58" applyFont="1" applyBorder="1">
      <alignment/>
      <protection/>
    </xf>
    <xf numFmtId="0" fontId="35" fillId="0" borderId="10" xfId="58" applyFont="1" applyBorder="1">
      <alignment/>
      <protection/>
    </xf>
    <xf numFmtId="0" fontId="1" fillId="0" borderId="13" xfId="58" applyFont="1" applyBorder="1">
      <alignment/>
      <protection/>
    </xf>
    <xf numFmtId="0" fontId="35" fillId="0" borderId="15" xfId="58" applyFont="1" applyBorder="1">
      <alignment/>
      <protection/>
    </xf>
    <xf numFmtId="0" fontId="5" fillId="0" borderId="0" xfId="58" applyFont="1">
      <alignment/>
      <protection/>
    </xf>
    <xf numFmtId="3" fontId="35" fillId="0" borderId="10" xfId="58" applyNumberFormat="1" applyFont="1" applyBorder="1" applyAlignment="1">
      <alignment horizontal="center"/>
      <protection/>
    </xf>
    <xf numFmtId="198" fontId="35" fillId="0" borderId="10" xfId="58" applyNumberFormat="1" applyFont="1" applyFill="1" applyBorder="1" applyAlignment="1">
      <alignment horizontal="center"/>
      <protection/>
    </xf>
    <xf numFmtId="198" fontId="35" fillId="0" borderId="13" xfId="58" applyNumberFormat="1" applyFont="1" applyBorder="1" applyAlignment="1">
      <alignment horizontal="center"/>
      <protection/>
    </xf>
    <xf numFmtId="198" fontId="32" fillId="0" borderId="14" xfId="58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35" fillId="0" borderId="16" xfId="58" applyNumberFormat="1" applyFont="1" applyBorder="1">
      <alignment/>
      <protection/>
    </xf>
    <xf numFmtId="198" fontId="35" fillId="0" borderId="16" xfId="58" applyNumberFormat="1" applyFont="1" applyBorder="1" applyAlignment="1">
      <alignment vertical="center"/>
      <protection/>
    </xf>
    <xf numFmtId="198" fontId="35" fillId="0" borderId="17" xfId="58" applyNumberFormat="1" applyFont="1" applyBorder="1" applyAlignment="1">
      <alignment vertical="center"/>
      <protection/>
    </xf>
    <xf numFmtId="0" fontId="1" fillId="0" borderId="17" xfId="58" applyFont="1" applyBorder="1">
      <alignment/>
      <protection/>
    </xf>
    <xf numFmtId="0" fontId="35" fillId="0" borderId="17" xfId="58" applyFont="1" applyBorder="1">
      <alignment/>
      <protection/>
    </xf>
    <xf numFmtId="198" fontId="32" fillId="0" borderId="18" xfId="58" applyNumberFormat="1" applyFont="1" applyBorder="1">
      <alignment/>
      <protection/>
    </xf>
    <xf numFmtId="0" fontId="35" fillId="0" borderId="0" xfId="58" applyFont="1">
      <alignment/>
      <protection/>
    </xf>
    <xf numFmtId="196" fontId="35" fillId="0" borderId="0" xfId="58" applyNumberFormat="1" applyFont="1">
      <alignment/>
      <protection/>
    </xf>
    <xf numFmtId="0" fontId="12" fillId="0" borderId="19" xfId="33" applyFont="1" applyBorder="1" applyAlignment="1">
      <alignment wrapText="1"/>
      <protection/>
    </xf>
    <xf numFmtId="0" fontId="42" fillId="0" borderId="11" xfId="33" applyFont="1" applyBorder="1" applyAlignment="1">
      <alignment horizontal="left" wrapText="1"/>
      <protection/>
    </xf>
    <xf numFmtId="0" fontId="42" fillId="0" borderId="11" xfId="33" applyFont="1" applyBorder="1" applyAlignment="1">
      <alignment wrapText="1"/>
      <protection/>
    </xf>
    <xf numFmtId="0" fontId="42" fillId="0" borderId="20" xfId="33" applyFont="1" applyBorder="1" applyAlignment="1">
      <alignment wrapText="1"/>
      <protection/>
    </xf>
    <xf numFmtId="0" fontId="5" fillId="0" borderId="13" xfId="58" applyFont="1" applyFill="1" applyBorder="1" applyAlignment="1">
      <alignment horizontal="center" vertical="center"/>
      <protection/>
    </xf>
    <xf numFmtId="198" fontId="35" fillId="0" borderId="13" xfId="58" applyNumberFormat="1" applyFont="1" applyFill="1" applyBorder="1" applyAlignment="1">
      <alignment horizontal="center"/>
      <protection/>
    </xf>
    <xf numFmtId="0" fontId="5" fillId="0" borderId="21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22" xfId="58" applyFont="1" applyBorder="1" applyAlignment="1">
      <alignment horizontal="center" vertical="center"/>
      <protection/>
    </xf>
    <xf numFmtId="0" fontId="5" fillId="0" borderId="21" xfId="58" applyFont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23" xfId="58" applyFont="1" applyBorder="1" applyAlignment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58" applyFont="1" applyBorder="1">
      <alignment/>
      <protection/>
    </xf>
    <xf numFmtId="0" fontId="31" fillId="0" borderId="13" xfId="58" applyFont="1" applyBorder="1">
      <alignment/>
      <protection/>
    </xf>
    <xf numFmtId="0" fontId="31" fillId="0" borderId="15" xfId="58" applyFont="1" applyBorder="1">
      <alignment/>
      <protection/>
    </xf>
    <xf numFmtId="0" fontId="44" fillId="0" borderId="0" xfId="57" applyFont="1" applyProtection="1">
      <alignment/>
      <protection locked="0"/>
    </xf>
    <xf numFmtId="0" fontId="44" fillId="0" borderId="0" xfId="57" applyFont="1" applyAlignment="1" applyProtection="1">
      <alignment horizontal="left" vertical="top" wrapText="1"/>
      <protection locked="0"/>
    </xf>
    <xf numFmtId="0" fontId="44" fillId="0" borderId="0" xfId="57" applyFont="1" applyFill="1" applyProtection="1">
      <alignment/>
      <protection locked="0"/>
    </xf>
    <xf numFmtId="0" fontId="44" fillId="0" borderId="0" xfId="57" applyFont="1">
      <alignment/>
      <protection/>
    </xf>
    <xf numFmtId="0" fontId="44" fillId="0" borderId="0" xfId="57" applyFont="1" applyFill="1">
      <alignment/>
      <protection/>
    </xf>
    <xf numFmtId="0" fontId="28" fillId="0" borderId="0" xfId="57" applyFont="1" applyBorder="1" applyAlignment="1" applyProtection="1">
      <alignment horizontal="center" vertical="center"/>
      <protection locked="0"/>
    </xf>
    <xf numFmtId="0" fontId="28" fillId="0" borderId="0" xfId="57" applyFont="1" applyBorder="1" applyAlignment="1" applyProtection="1">
      <alignment horizontal="center" vertical="center" wrapText="1"/>
      <protection locked="0"/>
    </xf>
    <xf numFmtId="0" fontId="28" fillId="0" borderId="0" xfId="57" applyFont="1" applyFill="1" applyBorder="1" applyAlignment="1" applyProtection="1">
      <alignment horizontal="center" vertical="center" wrapText="1"/>
      <protection locked="0"/>
    </xf>
    <xf numFmtId="0" fontId="45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28" fillId="0" borderId="0" xfId="57" applyFont="1" applyFill="1">
      <alignment/>
      <protection/>
    </xf>
    <xf numFmtId="1" fontId="28" fillId="0" borderId="0" xfId="57" applyNumberFormat="1" applyFont="1" applyFill="1">
      <alignment/>
      <protection/>
    </xf>
    <xf numFmtId="49" fontId="28" fillId="0" borderId="10" xfId="57" applyNumberFormat="1" applyFont="1" applyBorder="1" applyAlignment="1">
      <alignment horizontal="center" vertical="center"/>
      <protection/>
    </xf>
    <xf numFmtId="0" fontId="28" fillId="0" borderId="10" xfId="67" applyNumberFormat="1" applyFont="1" applyBorder="1" applyAlignment="1">
      <alignment horizontal="center" vertical="center"/>
      <protection/>
    </xf>
    <xf numFmtId="1" fontId="44" fillId="0" borderId="0" xfId="57" applyNumberFormat="1" applyFont="1" applyFill="1">
      <alignment/>
      <protection/>
    </xf>
    <xf numFmtId="49" fontId="44" fillId="0" borderId="10" xfId="57" applyNumberFormat="1" applyFont="1" applyBorder="1" applyAlignment="1">
      <alignment horizontal="center" vertical="center"/>
      <protection/>
    </xf>
    <xf numFmtId="49" fontId="44" fillId="0" borderId="10" xfId="57" applyNumberFormat="1" applyFont="1" applyBorder="1" applyAlignment="1">
      <alignment horizontal="left" vertical="center" wrapText="1"/>
      <protection/>
    </xf>
    <xf numFmtId="49" fontId="12" fillId="0" borderId="10" xfId="54" applyNumberFormat="1" applyFont="1" applyBorder="1" applyAlignment="1">
      <alignment horizontal="center" vertical="center"/>
      <protection/>
    </xf>
    <xf numFmtId="49" fontId="42" fillId="32" borderId="10" xfId="54" applyNumberFormat="1" applyFont="1" applyFill="1" applyBorder="1" applyAlignment="1">
      <alignment horizontal="center" vertical="center"/>
      <protection/>
    </xf>
    <xf numFmtId="1" fontId="37" fillId="0" borderId="0" xfId="57" applyNumberFormat="1" applyFont="1" applyFill="1">
      <alignment/>
      <protection/>
    </xf>
    <xf numFmtId="0" fontId="37" fillId="0" borderId="0" xfId="57" applyFont="1" applyFill="1">
      <alignment/>
      <protection/>
    </xf>
    <xf numFmtId="1" fontId="44" fillId="0" borderId="0" xfId="57" applyNumberFormat="1" applyFont="1">
      <alignment/>
      <protection/>
    </xf>
    <xf numFmtId="49" fontId="46" fillId="0" borderId="10" xfId="57" applyNumberFormat="1" applyFont="1" applyBorder="1" applyAlignment="1">
      <alignment horizontal="center" vertical="center"/>
      <protection/>
    </xf>
    <xf numFmtId="49" fontId="46" fillId="0" borderId="0" xfId="57" applyNumberFormat="1" applyFont="1" applyBorder="1" applyAlignment="1">
      <alignment horizontal="center" vertical="center"/>
      <protection/>
    </xf>
    <xf numFmtId="0" fontId="28" fillId="0" borderId="0" xfId="57" applyFont="1" applyBorder="1" applyAlignment="1">
      <alignment horizontal="center" vertical="center" wrapText="1"/>
      <protection/>
    </xf>
    <xf numFmtId="3" fontId="28" fillId="0" borderId="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horizontal="left" vertical="top" wrapText="1"/>
      <protection/>
    </xf>
    <xf numFmtId="3" fontId="44" fillId="0" borderId="0" xfId="57" applyNumberFormat="1" applyFont="1">
      <alignment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0" fillId="0" borderId="21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1" fontId="44" fillId="32" borderId="0" xfId="57" applyNumberFormat="1" applyFont="1" applyFill="1">
      <alignment/>
      <protection/>
    </xf>
    <xf numFmtId="0" fontId="44" fillId="32" borderId="0" xfId="57" applyFont="1" applyFill="1">
      <alignment/>
      <protection/>
    </xf>
    <xf numFmtId="49" fontId="12" fillId="32" borderId="10" xfId="54" applyNumberFormat="1" applyFont="1" applyFill="1" applyBorder="1" applyAlignment="1">
      <alignment horizontal="center" vertical="center"/>
      <protection/>
    </xf>
    <xf numFmtId="0" fontId="28" fillId="32" borderId="10" xfId="67" applyNumberFormat="1" applyFont="1" applyFill="1" applyBorder="1" applyAlignment="1">
      <alignment horizontal="center" vertical="center"/>
      <protection/>
    </xf>
    <xf numFmtId="0" fontId="50" fillId="0" borderId="21" xfId="0" applyNumberFormat="1" applyFont="1" applyFill="1" applyBorder="1" applyAlignment="1" applyProtection="1">
      <alignment horizontal="center" vertical="top"/>
      <protection/>
    </xf>
    <xf numFmtId="0" fontId="27" fillId="0" borderId="0" xfId="57" applyFont="1" applyBorder="1" applyAlignment="1" applyProtection="1">
      <alignment horizontal="center" vertical="center" wrapText="1"/>
      <protection locked="0"/>
    </xf>
    <xf numFmtId="3" fontId="28" fillId="0" borderId="10" xfId="57" applyNumberFormat="1" applyFont="1" applyBorder="1" applyAlignment="1">
      <alignment horizontal="right" vertical="center"/>
      <protection/>
    </xf>
    <xf numFmtId="3" fontId="28" fillId="0" borderId="10" xfId="57" applyNumberFormat="1" applyFont="1" applyFill="1" applyBorder="1" applyAlignment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3" fontId="8" fillId="0" borderId="10" xfId="0" applyNumberFormat="1" applyFont="1" applyFill="1" applyBorder="1" applyAlignment="1" applyProtection="1">
      <alignment vertical="top"/>
      <protection/>
    </xf>
    <xf numFmtId="3" fontId="8" fillId="0" borderId="16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/>
      <protection/>
    </xf>
    <xf numFmtId="3" fontId="28" fillId="33" borderId="10" xfId="57" applyNumberFormat="1" applyFont="1" applyFill="1" applyBorder="1" applyAlignment="1">
      <alignment horizontal="right" vertical="center" wrapText="1"/>
      <protection/>
    </xf>
    <xf numFmtId="0" fontId="44" fillId="33" borderId="0" xfId="57" applyFont="1" applyFill="1">
      <alignment/>
      <protection/>
    </xf>
    <xf numFmtId="3" fontId="44" fillId="33" borderId="0" xfId="57" applyNumberFormat="1" applyFont="1" applyFill="1">
      <alignment/>
      <protection/>
    </xf>
    <xf numFmtId="1" fontId="44" fillId="33" borderId="0" xfId="57" applyNumberFormat="1" applyFont="1" applyFill="1">
      <alignment/>
      <protection/>
    </xf>
    <xf numFmtId="49" fontId="28" fillId="34" borderId="10" xfId="57" applyNumberFormat="1" applyFont="1" applyFill="1" applyBorder="1" applyAlignment="1">
      <alignment horizontal="center" vertical="center"/>
      <protection/>
    </xf>
    <xf numFmtId="49" fontId="28" fillId="34" borderId="10" xfId="57" applyNumberFormat="1" applyFont="1" applyFill="1" applyBorder="1" applyAlignment="1">
      <alignment horizontal="center" vertical="center" wrapText="1"/>
      <protection/>
    </xf>
    <xf numFmtId="0" fontId="28" fillId="34" borderId="10" xfId="57" applyFont="1" applyFill="1" applyBorder="1" applyAlignment="1">
      <alignment horizontal="center" vertical="center" wrapText="1"/>
      <protection/>
    </xf>
    <xf numFmtId="0" fontId="44" fillId="0" borderId="10" xfId="57" applyFont="1" applyBorder="1" applyAlignment="1">
      <alignment horizontal="center" vertical="center" wrapText="1"/>
      <protection/>
    </xf>
    <xf numFmtId="0" fontId="44" fillId="0" borderId="10" xfId="57" applyFont="1" applyBorder="1" applyAlignment="1">
      <alignment horizontal="centerContinuous" vertical="center" wrapText="1"/>
      <protection/>
    </xf>
    <xf numFmtId="0" fontId="52" fillId="0" borderId="10" xfId="57" applyFont="1" applyBorder="1" applyAlignment="1">
      <alignment horizontal="center" vertical="center" wrapText="1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2" fillId="33" borderId="10" xfId="57" applyFont="1" applyFill="1" applyBorder="1" applyAlignment="1">
      <alignment horizontal="center" vertical="center" wrapText="1"/>
      <protection/>
    </xf>
    <xf numFmtId="3" fontId="28" fillId="0" borderId="10" xfId="57" applyNumberFormat="1" applyFont="1" applyBorder="1" applyAlignment="1">
      <alignment horizontal="right" vertical="center" wrapText="1"/>
      <protection/>
    </xf>
    <xf numFmtId="3" fontId="44" fillId="0" borderId="10" xfId="57" applyNumberFormat="1" applyFont="1" applyBorder="1" applyAlignment="1">
      <alignment horizontal="right" vertical="center" wrapText="1"/>
      <protection/>
    </xf>
    <xf numFmtId="3" fontId="44" fillId="0" borderId="10" xfId="57" applyNumberFormat="1" applyFont="1" applyFill="1" applyBorder="1" applyAlignment="1">
      <alignment horizontal="right"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3" fontId="44" fillId="0" borderId="10" xfId="57" applyNumberFormat="1" applyFont="1" applyFill="1" applyBorder="1" applyAlignment="1">
      <alignment horizontal="right" vertical="center"/>
      <protection/>
    </xf>
    <xf numFmtId="3" fontId="44" fillId="33" borderId="10" xfId="57" applyNumberFormat="1" applyFont="1" applyFill="1" applyBorder="1" applyAlignment="1">
      <alignment horizontal="right" vertical="center" wrapText="1"/>
      <protection/>
    </xf>
    <xf numFmtId="3" fontId="12" fillId="33" borderId="10" xfId="57" applyNumberFormat="1" applyFont="1" applyFill="1" applyBorder="1" applyAlignment="1">
      <alignment horizontal="right" vertical="center" wrapText="1"/>
      <protection/>
    </xf>
    <xf numFmtId="3" fontId="42" fillId="33" borderId="10" xfId="57" applyNumberFormat="1" applyFont="1" applyFill="1" applyBorder="1" applyAlignment="1">
      <alignment horizontal="right" vertical="center" wrapText="1"/>
      <protection/>
    </xf>
    <xf numFmtId="3" fontId="28" fillId="0" borderId="10" xfId="57" applyNumberFormat="1" applyFont="1" applyFill="1" applyBorder="1" applyAlignment="1">
      <alignment horizontal="right" vertical="center"/>
      <protection/>
    </xf>
    <xf numFmtId="3" fontId="47" fillId="0" borderId="10" xfId="57" applyNumberFormat="1" applyFont="1" applyFill="1" applyBorder="1" applyAlignment="1">
      <alignment horizontal="right" vertical="center"/>
      <protection/>
    </xf>
    <xf numFmtId="3" fontId="46" fillId="0" borderId="10" xfId="57" applyNumberFormat="1" applyFont="1" applyFill="1" applyBorder="1" applyAlignment="1">
      <alignment horizontal="right" vertical="center"/>
      <protection/>
    </xf>
    <xf numFmtId="3" fontId="37" fillId="0" borderId="10" xfId="57" applyNumberFormat="1" applyFont="1" applyFill="1" applyBorder="1" applyAlignment="1">
      <alignment horizontal="right" vertical="center"/>
      <protection/>
    </xf>
    <xf numFmtId="3" fontId="48" fillId="32" borderId="10" xfId="57" applyNumberFormat="1" applyFont="1" applyFill="1" applyBorder="1" applyAlignment="1">
      <alignment horizontal="right" vertical="center"/>
      <protection/>
    </xf>
    <xf numFmtId="3" fontId="44" fillId="32" borderId="10" xfId="57" applyNumberFormat="1" applyFont="1" applyFill="1" applyBorder="1" applyAlignment="1">
      <alignment horizontal="right" vertical="center"/>
      <protection/>
    </xf>
    <xf numFmtId="3" fontId="37" fillId="32" borderId="10" xfId="57" applyNumberFormat="1" applyFont="1" applyFill="1" applyBorder="1" applyAlignment="1">
      <alignment horizontal="right" vertical="center"/>
      <protection/>
    </xf>
    <xf numFmtId="3" fontId="28" fillId="34" borderId="10" xfId="57" applyNumberFormat="1" applyFont="1" applyFill="1" applyBorder="1" applyAlignment="1">
      <alignment horizontal="right" vertical="center"/>
      <protection/>
    </xf>
    <xf numFmtId="3" fontId="44" fillId="34" borderId="10" xfId="57" applyNumberFormat="1" applyFont="1" applyFill="1" applyBorder="1" applyAlignment="1">
      <alignment horizontal="right" vertical="center" wrapText="1"/>
      <protection/>
    </xf>
    <xf numFmtId="3" fontId="28" fillId="34" borderId="10" xfId="57" applyNumberFormat="1" applyFont="1" applyFill="1" applyBorder="1" applyAlignment="1">
      <alignment horizontal="right" vertical="center" wrapText="1"/>
      <protection/>
    </xf>
    <xf numFmtId="0" fontId="42" fillId="32" borderId="10" xfId="57" applyFont="1" applyFill="1" applyBorder="1" applyAlignment="1">
      <alignment horizontal="left" vertical="center" wrapText="1"/>
      <protection/>
    </xf>
    <xf numFmtId="0" fontId="42" fillId="32" borderId="10" xfId="0" applyNumberFormat="1" applyFont="1" applyFill="1" applyBorder="1" applyAlignment="1" applyProtection="1">
      <alignment horizontal="left" vertical="center" wrapText="1"/>
      <protection/>
    </xf>
    <xf numFmtId="0" fontId="12" fillId="32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49" fontId="28" fillId="0" borderId="10" xfId="57" applyNumberFormat="1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32" borderId="24" xfId="0" applyNumberFormat="1" applyFont="1" applyFill="1" applyBorder="1" applyAlignment="1" applyProtection="1">
      <alignment horizontal="left" vertical="center" wrapText="1"/>
      <protection/>
    </xf>
    <xf numFmtId="0" fontId="42" fillId="0" borderId="0" xfId="55" applyFont="1">
      <alignment/>
      <protection/>
    </xf>
    <xf numFmtId="0" fontId="8" fillId="0" borderId="16" xfId="0" applyNumberFormat="1" applyFont="1" applyFill="1" applyBorder="1" applyAlignment="1" applyProtection="1">
      <alignment vertical="top" wrapText="1"/>
      <protection/>
    </xf>
    <xf numFmtId="3" fontId="5" fillId="0" borderId="21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" vertical="top"/>
      <protection/>
    </xf>
    <xf numFmtId="196" fontId="0" fillId="0" borderId="26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49" fontId="5" fillId="0" borderId="21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vertical="top" wrapText="1"/>
      <protection/>
    </xf>
    <xf numFmtId="0" fontId="8" fillId="0" borderId="16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04" fontId="5" fillId="0" borderId="10" xfId="0" applyNumberFormat="1" applyFont="1" applyFill="1" applyBorder="1" applyAlignment="1" applyProtection="1">
      <alignment horizontal="center" vertical="center"/>
      <protection/>
    </xf>
    <xf numFmtId="204" fontId="38" fillId="0" borderId="10" xfId="0" applyNumberFormat="1" applyFont="1" applyFill="1" applyBorder="1" applyAlignment="1" applyProtection="1">
      <alignment horizontal="center" vertical="center"/>
      <protection/>
    </xf>
    <xf numFmtId="204" fontId="39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04" fontId="8" fillId="0" borderId="10" xfId="0" applyNumberFormat="1" applyFont="1" applyFill="1" applyBorder="1" applyAlignment="1" applyProtection="1">
      <alignment horizontal="center" vertical="center"/>
      <protection/>
    </xf>
    <xf numFmtId="204" fontId="4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04" fontId="3" fillId="0" borderId="10" xfId="0" applyNumberFormat="1" applyFont="1" applyFill="1" applyBorder="1" applyAlignment="1" applyProtection="1">
      <alignment horizontal="center" vertical="center"/>
      <protection/>
    </xf>
    <xf numFmtId="204" fontId="41" fillId="0" borderId="10" xfId="0" applyNumberFormat="1" applyFont="1" applyFill="1" applyBorder="1" applyAlignment="1" applyProtection="1">
      <alignment horizontal="center" vertical="center"/>
      <protection/>
    </xf>
    <xf numFmtId="20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32" borderId="24" xfId="0" applyNumberFormat="1" applyFont="1" applyFill="1" applyBorder="1" applyAlignment="1" applyProtection="1">
      <alignment horizontal="center" vertical="center" wrapText="1"/>
      <protection/>
    </xf>
    <xf numFmtId="204" fontId="1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204" fontId="42" fillId="0" borderId="10" xfId="0" applyNumberFormat="1" applyFont="1" applyFill="1" applyBorder="1" applyAlignment="1" applyProtection="1">
      <alignment horizontal="center" vertical="center"/>
      <protection/>
    </xf>
    <xf numFmtId="0" fontId="59" fillId="32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 wrapText="1"/>
      <protection/>
    </xf>
    <xf numFmtId="204" fontId="8" fillId="32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56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59" fillId="32" borderId="24" xfId="0" applyNumberFormat="1" applyFont="1" applyFill="1" applyBorder="1" applyAlignment="1" applyProtection="1">
      <alignment horizontal="left" vertical="center" wrapText="1"/>
      <protection/>
    </xf>
    <xf numFmtId="204" fontId="38" fillId="0" borderId="10" xfId="0" applyNumberFormat="1" applyFont="1" applyFill="1" applyBorder="1" applyAlignment="1" applyProtection="1">
      <alignment horizontal="left" vertical="center"/>
      <protection/>
    </xf>
    <xf numFmtId="204" fontId="39" fillId="0" borderId="10" xfId="0" applyNumberFormat="1" applyFont="1" applyFill="1" applyBorder="1" applyAlignment="1" applyProtection="1">
      <alignment horizontal="left" vertical="center"/>
      <protection/>
    </xf>
    <xf numFmtId="204" fontId="40" fillId="0" borderId="10" xfId="0" applyNumberFormat="1" applyFont="1" applyFill="1" applyBorder="1" applyAlignment="1" applyProtection="1">
      <alignment horizontal="left" vertical="center"/>
      <protection/>
    </xf>
    <xf numFmtId="204" fontId="41" fillId="0" borderId="10" xfId="0" applyNumberFormat="1" applyFont="1" applyFill="1" applyBorder="1" applyAlignment="1" applyProtection="1">
      <alignment horizontal="left" vertical="center"/>
      <protection/>
    </xf>
    <xf numFmtId="204" fontId="5" fillId="0" borderId="10" xfId="0" applyNumberFormat="1" applyFont="1" applyFill="1" applyBorder="1" applyAlignment="1" applyProtection="1">
      <alignment horizontal="right" vertical="center" wrapText="1"/>
      <protection/>
    </xf>
    <xf numFmtId="204" fontId="38" fillId="0" borderId="10" xfId="0" applyNumberFormat="1" applyFont="1" applyFill="1" applyBorder="1" applyAlignment="1" applyProtection="1">
      <alignment horizontal="right" vertical="center" wrapText="1"/>
      <protection/>
    </xf>
    <xf numFmtId="20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8" fillId="0" borderId="10" xfId="0" applyFont="1" applyBorder="1" applyAlignment="1">
      <alignment horizontal="left" vertical="center"/>
    </xf>
    <xf numFmtId="0" fontId="8" fillId="0" borderId="10" xfId="56" applyFont="1" applyBorder="1" applyAlignment="1">
      <alignment horizontal="left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28" xfId="60" applyNumberFormat="1" applyFont="1" applyFill="1" applyBorder="1" applyAlignment="1">
      <alignment horizontal="left" vertical="center" wrapText="1"/>
      <protection/>
    </xf>
    <xf numFmtId="0" fontId="60" fillId="0" borderId="0" xfId="0" applyNumberFormat="1" applyFont="1" applyFill="1" applyBorder="1" applyAlignment="1" applyProtection="1">
      <alignment vertical="top"/>
      <protection/>
    </xf>
    <xf numFmtId="0" fontId="61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62" fillId="0" borderId="0" xfId="0" applyNumberFormat="1" applyFont="1" applyFill="1" applyBorder="1" applyAlignment="1" applyProtection="1">
      <alignment vertical="top"/>
      <protection/>
    </xf>
    <xf numFmtId="0" fontId="10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57" applyNumberFormat="1" applyFont="1" applyFill="1" applyBorder="1" applyAlignment="1">
      <alignment horizontal="center" vertical="center" wrapText="1"/>
      <protection/>
    </xf>
    <xf numFmtId="3" fontId="12" fillId="33" borderId="10" xfId="57" applyNumberFormat="1" applyFont="1" applyFill="1" applyBorder="1" applyAlignment="1">
      <alignment horizontal="center" vertical="center" wrapText="1"/>
      <protection/>
    </xf>
    <xf numFmtId="3" fontId="28" fillId="34" borderId="10" xfId="57" applyNumberFormat="1" applyFont="1" applyFill="1" applyBorder="1" applyAlignment="1">
      <alignment horizontal="center" vertical="center"/>
      <protection/>
    </xf>
    <xf numFmtId="3" fontId="28" fillId="0" borderId="10" xfId="57" applyNumberFormat="1" applyFont="1" applyFill="1" applyBorder="1" applyAlignment="1">
      <alignment horizontal="center" vertical="center"/>
      <protection/>
    </xf>
    <xf numFmtId="3" fontId="28" fillId="0" borderId="10" xfId="57" applyNumberFormat="1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3" fillId="0" borderId="0" xfId="58" applyFont="1" applyAlignment="1" applyProtection="1">
      <alignment vertical="center" wrapText="1"/>
      <protection locked="0"/>
    </xf>
    <xf numFmtId="49" fontId="26" fillId="0" borderId="10" xfId="57" applyNumberFormat="1" applyFont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204" fontId="5" fillId="34" borderId="10" xfId="0" applyNumberFormat="1" applyFont="1" applyFill="1" applyBorder="1" applyAlignment="1" applyProtection="1">
      <alignment horizontal="right" vertical="center" wrapText="1"/>
      <protection/>
    </xf>
    <xf numFmtId="204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3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39" fillId="0" borderId="10" xfId="0" applyNumberFormat="1" applyFont="1" applyFill="1" applyBorder="1" applyAlignment="1" applyProtection="1">
      <alignment horizontal="center" vertical="center"/>
      <protection/>
    </xf>
    <xf numFmtId="4" fontId="41" fillId="0" borderId="10" xfId="0" applyNumberFormat="1" applyFont="1" applyFill="1" applyBorder="1" applyAlignment="1" applyProtection="1">
      <alignment horizontal="center" vertical="center"/>
      <protection/>
    </xf>
    <xf numFmtId="4" fontId="40" fillId="0" borderId="10" xfId="0" applyNumberFormat="1" applyFont="1" applyFill="1" applyBorder="1" applyAlignment="1" applyProtection="1">
      <alignment horizontal="center" vertical="center"/>
      <protection/>
    </xf>
    <xf numFmtId="4" fontId="30" fillId="0" borderId="10" xfId="0" applyNumberFormat="1" applyFont="1" applyFill="1" applyBorder="1" applyAlignment="1" applyProtection="1">
      <alignment horizontal="center" vertical="center"/>
      <protection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4" fontId="38" fillId="0" borderId="10" xfId="0" applyNumberFormat="1" applyFont="1" applyFill="1" applyBorder="1" applyAlignment="1" applyProtection="1">
      <alignment horizontal="left" vertical="center"/>
      <protection/>
    </xf>
    <xf numFmtId="4" fontId="41" fillId="0" borderId="10" xfId="0" applyNumberFormat="1" applyFont="1" applyFill="1" applyBorder="1" applyAlignment="1" applyProtection="1">
      <alignment horizontal="left" vertical="center"/>
      <protection/>
    </xf>
    <xf numFmtId="4" fontId="39" fillId="0" borderId="10" xfId="0" applyNumberFormat="1" applyFont="1" applyFill="1" applyBorder="1" applyAlignment="1" applyProtection="1">
      <alignment horizontal="left" vertical="center"/>
      <protection/>
    </xf>
    <xf numFmtId="4" fontId="40" fillId="0" borderId="10" xfId="0" applyNumberFormat="1" applyFont="1" applyFill="1" applyBorder="1" applyAlignment="1" applyProtection="1">
      <alignment horizontal="left" vertical="center"/>
      <protection/>
    </xf>
    <xf numFmtId="4" fontId="3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3" xfId="0" applyFont="1" applyBorder="1" applyAlignment="1">
      <alignment horizontal="center" vertical="center"/>
    </xf>
    <xf numFmtId="4" fontId="8" fillId="0" borderId="29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3" fontId="44" fillId="33" borderId="10" xfId="57" applyNumberFormat="1" applyFont="1" applyFill="1" applyBorder="1" applyAlignment="1">
      <alignment horizontal="right" vertical="center"/>
      <protection/>
    </xf>
    <xf numFmtId="0" fontId="64" fillId="0" borderId="10" xfId="57" applyFont="1" applyBorder="1" applyAlignment="1">
      <alignment horizontal="center" vertical="center" wrapText="1"/>
      <protection/>
    </xf>
    <xf numFmtId="0" fontId="45" fillId="0" borderId="10" xfId="57" applyFont="1" applyFill="1" applyBorder="1" applyAlignment="1">
      <alignment horizontal="center" vertical="center" wrapText="1"/>
      <protection/>
    </xf>
    <xf numFmtId="0" fontId="52" fillId="0" borderId="10" xfId="57" applyFont="1" applyBorder="1" applyAlignment="1">
      <alignment horizontal="right" vertical="center" wrapText="1"/>
      <protection/>
    </xf>
    <xf numFmtId="1" fontId="28" fillId="0" borderId="0" xfId="57" applyNumberFormat="1" applyFont="1">
      <alignment/>
      <protection/>
    </xf>
    <xf numFmtId="0" fontId="45" fillId="0" borderId="10" xfId="57" applyFont="1" applyBorder="1" applyAlignment="1">
      <alignment horizontal="right" vertical="center" wrapText="1"/>
      <protection/>
    </xf>
    <xf numFmtId="0" fontId="45" fillId="34" borderId="10" xfId="57" applyFont="1" applyFill="1" applyBorder="1" applyAlignment="1">
      <alignment horizontal="center" vertical="center" wrapText="1"/>
      <protection/>
    </xf>
    <xf numFmtId="0" fontId="45" fillId="34" borderId="10" xfId="57" applyFont="1" applyFill="1" applyBorder="1" applyAlignment="1">
      <alignment horizontal="right" vertical="center" wrapText="1"/>
      <protection/>
    </xf>
    <xf numFmtId="3" fontId="44" fillId="33" borderId="10" xfId="57" applyNumberFormat="1" applyFont="1" applyFill="1" applyBorder="1" applyAlignment="1">
      <alignment horizontal="center" vertical="center"/>
      <protection/>
    </xf>
    <xf numFmtId="3" fontId="28" fillId="0" borderId="0" xfId="57" applyNumberFormat="1" applyFont="1" applyBorder="1" applyAlignment="1">
      <alignment horizontal="center" vertical="center"/>
      <protection/>
    </xf>
    <xf numFmtId="3" fontId="28" fillId="0" borderId="0" xfId="57" applyNumberFormat="1" applyFont="1" applyFill="1" applyBorder="1" applyAlignment="1">
      <alignment horizontal="right" vertical="center" wrapText="1"/>
      <protection/>
    </xf>
    <xf numFmtId="3" fontId="28" fillId="33" borderId="0" xfId="57" applyNumberFormat="1" applyFont="1" applyFill="1" applyBorder="1" applyAlignment="1">
      <alignment horizontal="right" vertical="center" wrapText="1"/>
      <protection/>
    </xf>
    <xf numFmtId="20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66" fillId="0" borderId="0" xfId="0" applyNumberFormat="1" applyFont="1" applyFill="1" applyBorder="1" applyAlignment="1" applyProtection="1">
      <alignment vertical="top"/>
      <protection/>
    </xf>
    <xf numFmtId="0" fontId="45" fillId="33" borderId="10" xfId="57" applyFont="1" applyFill="1" applyBorder="1" applyAlignment="1">
      <alignment horizontal="center" vertical="center" wrapText="1"/>
      <protection/>
    </xf>
    <xf numFmtId="0" fontId="45" fillId="33" borderId="10" xfId="57" applyFont="1" applyFill="1" applyBorder="1" applyAlignment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67" applyNumberFormat="1" applyFont="1" applyBorder="1" applyAlignment="1">
      <alignment horizontal="center" vertical="center"/>
      <protection/>
    </xf>
    <xf numFmtId="0" fontId="44" fillId="0" borderId="10" xfId="67" applyNumberFormat="1" applyFont="1" applyBorder="1" applyAlignment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left" vertical="center" wrapText="1"/>
      <protection/>
    </xf>
    <xf numFmtId="49" fontId="42" fillId="0" borderId="10" xfId="54" applyNumberFormat="1" applyFont="1" applyFill="1" applyBorder="1" applyAlignment="1">
      <alignment horizontal="center" vertical="center"/>
      <protection/>
    </xf>
    <xf numFmtId="49" fontId="42" fillId="0" borderId="10" xfId="54" applyNumberFormat="1" applyFont="1" applyBorder="1" applyAlignment="1">
      <alignment horizontal="center" vertical="center"/>
      <protection/>
    </xf>
    <xf numFmtId="3" fontId="45" fillId="33" borderId="10" xfId="57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49" fontId="42" fillId="0" borderId="10" xfId="57" applyNumberFormat="1" applyFont="1" applyBorder="1" applyAlignment="1">
      <alignment horizontal="center" vertical="center"/>
      <protection/>
    </xf>
    <xf numFmtId="0" fontId="44" fillId="0" borderId="10" xfId="57" applyFont="1" applyBorder="1" applyAlignment="1">
      <alignment horizontal="left" vertical="center" wrapText="1"/>
      <protection/>
    </xf>
    <xf numFmtId="0" fontId="42" fillId="0" borderId="10" xfId="57" applyFont="1" applyBorder="1" applyAlignment="1">
      <alignment horizontal="left" vertical="center" wrapText="1"/>
      <protection/>
    </xf>
    <xf numFmtId="49" fontId="28" fillId="32" borderId="10" xfId="57" applyNumberFormat="1" applyFont="1" applyFill="1" applyBorder="1" applyAlignment="1">
      <alignment horizontal="center" vertical="center"/>
      <protection/>
    </xf>
    <xf numFmtId="49" fontId="28" fillId="32" borderId="10" xfId="57" applyNumberFormat="1" applyFont="1" applyFill="1" applyBorder="1" applyAlignment="1">
      <alignment horizontal="center" vertical="center" wrapText="1"/>
      <protection/>
    </xf>
    <xf numFmtId="0" fontId="44" fillId="32" borderId="10" xfId="67" applyNumberFormat="1" applyFont="1" applyFill="1" applyBorder="1" applyAlignment="1">
      <alignment horizontal="center" vertical="center"/>
      <protection/>
    </xf>
    <xf numFmtId="49" fontId="44" fillId="32" borderId="10" xfId="57" applyNumberFormat="1" applyFont="1" applyFill="1" applyBorder="1" applyAlignment="1">
      <alignment horizontal="center" vertical="center"/>
      <protection/>
    </xf>
    <xf numFmtId="0" fontId="44" fillId="32" borderId="10" xfId="57" applyFont="1" applyFill="1" applyBorder="1" applyAlignment="1" quotePrefix="1">
      <alignment horizontal="left" vertical="center" wrapText="1"/>
      <protection/>
    </xf>
    <xf numFmtId="9" fontId="28" fillId="0" borderId="10" xfId="65" applyFont="1" applyBorder="1" applyAlignment="1">
      <alignment horizontal="center" vertical="center"/>
    </xf>
    <xf numFmtId="1" fontId="42" fillId="0" borderId="10" xfId="65" applyNumberFormat="1" applyFont="1" applyBorder="1" applyAlignment="1">
      <alignment horizontal="center" vertical="center"/>
    </xf>
    <xf numFmtId="9" fontId="42" fillId="0" borderId="10" xfId="65" applyFont="1" applyBorder="1" applyAlignment="1">
      <alignment horizontal="center" vertical="center"/>
    </xf>
    <xf numFmtId="0" fontId="42" fillId="0" borderId="10" xfId="57" applyFont="1" applyFill="1" applyBorder="1" applyAlignment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57" applyFont="1" applyFill="1" applyBorder="1" applyAlignment="1">
      <alignment horizontal="justify" vertical="center" wrapText="1"/>
      <protection/>
    </xf>
    <xf numFmtId="3" fontId="12" fillId="34" borderId="10" xfId="57" applyNumberFormat="1" applyFont="1" applyFill="1" applyBorder="1" applyAlignment="1">
      <alignment horizontal="center" vertical="center" wrapText="1"/>
      <protection/>
    </xf>
    <xf numFmtId="3" fontId="12" fillId="34" borderId="10" xfId="57" applyNumberFormat="1" applyFont="1" applyFill="1" applyBorder="1" applyAlignment="1">
      <alignment horizontal="right" vertical="center" wrapText="1"/>
      <protection/>
    </xf>
    <xf numFmtId="3" fontId="37" fillId="34" borderId="10" xfId="57" applyNumberFormat="1" applyFont="1" applyFill="1" applyBorder="1" applyAlignment="1">
      <alignment horizontal="right" vertical="center"/>
      <protection/>
    </xf>
    <xf numFmtId="3" fontId="44" fillId="34" borderId="10" xfId="57" applyNumberFormat="1" applyFont="1" applyFill="1" applyBorder="1" applyAlignment="1">
      <alignment horizontal="right" vertical="center"/>
      <protection/>
    </xf>
    <xf numFmtId="3" fontId="45" fillId="34" borderId="10" xfId="57" applyNumberFormat="1" applyFont="1" applyFill="1" applyBorder="1" applyAlignment="1">
      <alignment horizontal="center" vertical="center" wrapText="1"/>
      <protection/>
    </xf>
    <xf numFmtId="3" fontId="45" fillId="0" borderId="10" xfId="57" applyNumberFormat="1" applyFont="1" applyBorder="1" applyAlignment="1">
      <alignment horizontal="right" vertical="center" wrapText="1"/>
      <protection/>
    </xf>
    <xf numFmtId="3" fontId="52" fillId="0" borderId="10" xfId="57" applyNumberFormat="1" applyFont="1" applyBorder="1" applyAlignment="1">
      <alignment horizontal="right" vertical="center" wrapText="1"/>
      <protection/>
    </xf>
    <xf numFmtId="0" fontId="52" fillId="33" borderId="10" xfId="57" applyFont="1" applyFill="1" applyBorder="1" applyAlignment="1">
      <alignment horizontal="right" vertical="center" wrapText="1"/>
      <protection/>
    </xf>
    <xf numFmtId="3" fontId="52" fillId="33" borderId="10" xfId="57" applyNumberFormat="1" applyFont="1" applyFill="1" applyBorder="1" applyAlignment="1">
      <alignment horizontal="right" vertical="center" wrapText="1"/>
      <protection/>
    </xf>
    <xf numFmtId="3" fontId="44" fillId="0" borderId="10" xfId="57" applyNumberFormat="1" applyFont="1" applyBorder="1" applyAlignment="1">
      <alignment horizontal="center" vertical="center" wrapText="1"/>
      <protection/>
    </xf>
    <xf numFmtId="3" fontId="42" fillId="33" borderId="10" xfId="57" applyNumberFormat="1" applyFont="1" applyFill="1" applyBorder="1" applyAlignment="1">
      <alignment horizontal="center" vertical="center" wrapText="1"/>
      <protection/>
    </xf>
    <xf numFmtId="1" fontId="48" fillId="0" borderId="0" xfId="57" applyNumberFormat="1" applyFont="1" applyFill="1">
      <alignment/>
      <protection/>
    </xf>
    <xf numFmtId="0" fontId="48" fillId="0" borderId="0" xfId="57" applyFont="1" applyFill="1">
      <alignment/>
      <protection/>
    </xf>
    <xf numFmtId="3" fontId="45" fillId="34" borderId="10" xfId="57" applyNumberFormat="1" applyFont="1" applyFill="1" applyBorder="1" applyAlignment="1">
      <alignment horizontal="right" vertical="center" wrapText="1"/>
      <protection/>
    </xf>
    <xf numFmtId="3" fontId="45" fillId="0" borderId="10" xfId="57" applyNumberFormat="1" applyFont="1" applyBorder="1" applyAlignment="1">
      <alignment horizontal="center" vertical="center" wrapText="1"/>
      <protection/>
    </xf>
    <xf numFmtId="3" fontId="52" fillId="0" borderId="10" xfId="57" applyNumberFormat="1" applyFont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10" fillId="0" borderId="10" xfId="0" applyNumberFormat="1" applyFont="1" applyFill="1" applyBorder="1" applyAlignment="1" applyProtection="1">
      <alignment vertical="top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45" fillId="0" borderId="10" xfId="57" applyFont="1" applyBorder="1" applyAlignment="1" applyProtection="1">
      <alignment horizontal="center" vertical="center" wrapText="1"/>
      <protection locked="0"/>
    </xf>
    <xf numFmtId="1" fontId="28" fillId="0" borderId="0" xfId="57" applyNumberFormat="1" applyFont="1" applyBorder="1" applyAlignment="1">
      <alignment textRotation="90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 locked="0"/>
    </xf>
    <xf numFmtId="0" fontId="44" fillId="0" borderId="0" xfId="57" applyFont="1" applyAlignment="1">
      <alignment horizontal="left" vertical="top" wrapText="1"/>
      <protection/>
    </xf>
    <xf numFmtId="0" fontId="29" fillId="0" borderId="0" xfId="58" applyFont="1" applyAlignment="1" applyProtection="1">
      <alignment vertical="center" wrapText="1"/>
      <protection locked="0"/>
    </xf>
    <xf numFmtId="0" fontId="45" fillId="33" borderId="10" xfId="57" applyFont="1" applyFill="1" applyBorder="1" applyAlignment="1" applyProtection="1">
      <alignment horizontal="center" vertical="center" wrapText="1"/>
      <protection locked="0"/>
    </xf>
    <xf numFmtId="0" fontId="32" fillId="0" borderId="0" xfId="57" applyFont="1" applyBorder="1" applyAlignment="1" applyProtection="1">
      <alignment horizontal="center" vertical="center" wrapText="1"/>
      <protection locked="0"/>
    </xf>
    <xf numFmtId="0" fontId="44" fillId="0" borderId="30" xfId="57" applyFont="1" applyBorder="1" applyAlignment="1" applyProtection="1">
      <alignment horizontal="center" vertical="center" wrapText="1"/>
      <protection locked="0"/>
    </xf>
    <xf numFmtId="0" fontId="54" fillId="0" borderId="0" xfId="57" applyFont="1" applyBorder="1" applyAlignment="1" applyProtection="1">
      <alignment horizontal="center" wrapText="1"/>
      <protection locked="0"/>
    </xf>
    <xf numFmtId="0" fontId="55" fillId="0" borderId="0" xfId="0" applyNumberFormat="1" applyFont="1" applyFill="1" applyBorder="1" applyAlignment="1" applyProtection="1">
      <alignment horizontal="center" wrapText="1"/>
      <protection/>
    </xf>
    <xf numFmtId="0" fontId="45" fillId="0" borderId="10" xfId="57" applyFont="1" applyFill="1" applyBorder="1" applyAlignment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5" fillId="0" borderId="3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0" fontId="0" fillId="0" borderId="31" xfId="0" applyNumberFormat="1" applyFont="1" applyFill="1" applyBorder="1" applyAlignment="1" applyProtection="1">
      <alignment vertical="center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top"/>
      <protection/>
    </xf>
    <xf numFmtId="0" fontId="5" fillId="0" borderId="13" xfId="0" applyFont="1" applyBorder="1" applyAlignment="1">
      <alignment wrapText="1"/>
    </xf>
    <xf numFmtId="0" fontId="10" fillId="0" borderId="29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horizontal="left" vertical="top"/>
      <protection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29" xfId="0" applyNumberFormat="1" applyFont="1" applyFill="1" applyBorder="1" applyAlignment="1" applyProtection="1">
      <alignment horizontal="right" vertical="center"/>
      <protection/>
    </xf>
    <xf numFmtId="0" fontId="63" fillId="0" borderId="0" xfId="58" applyFont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0" fillId="0" borderId="29" xfId="0" applyNumberFormat="1" applyFont="1" applyFill="1" applyBorder="1" applyAlignment="1" applyProtection="1">
      <alignment horizontal="left" vertical="top"/>
      <protection/>
    </xf>
    <xf numFmtId="0" fontId="56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0" fontId="66" fillId="0" borderId="10" xfId="0" applyNumberFormat="1" applyFont="1" applyFill="1" applyBorder="1" applyAlignment="1" applyProtection="1">
      <alignment horizontal="right" vertical="center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vertical="top"/>
      <protection/>
    </xf>
    <xf numFmtId="0" fontId="5" fillId="0" borderId="28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67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NumberFormat="1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vertical="top"/>
      <protection/>
    </xf>
    <xf numFmtId="0" fontId="8" fillId="0" borderId="17" xfId="0" applyNumberFormat="1" applyFont="1" applyFill="1" applyBorder="1" applyAlignment="1" applyProtection="1">
      <alignment horizontal="left" vertical="top"/>
      <protection/>
    </xf>
    <xf numFmtId="0" fontId="0" fillId="0" borderId="32" xfId="0" applyNumberFormat="1" applyFont="1" applyFill="1" applyBorder="1" applyAlignment="1" applyProtection="1">
      <alignment horizontal="left" vertical="top"/>
      <protection/>
    </xf>
    <xf numFmtId="0" fontId="8" fillId="0" borderId="23" xfId="0" applyNumberFormat="1" applyFont="1" applyFill="1" applyBorder="1" applyAlignment="1" applyProtection="1">
      <alignment horizontal="left" vertical="top"/>
      <protection/>
    </xf>
    <xf numFmtId="0" fontId="8" fillId="0" borderId="28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50" fillId="0" borderId="13" xfId="0" applyNumberFormat="1" applyFont="1" applyFill="1" applyBorder="1" applyAlignment="1" applyProtection="1">
      <alignment horizontal="left" vertical="top" wrapText="1"/>
      <protection/>
    </xf>
    <xf numFmtId="0" fontId="50" fillId="0" borderId="2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3" fontId="5" fillId="0" borderId="13" xfId="0" applyNumberFormat="1" applyFont="1" applyFill="1" applyBorder="1" applyAlignment="1" applyProtection="1">
      <alignment vertical="top"/>
      <protection/>
    </xf>
    <xf numFmtId="0" fontId="7" fillId="0" borderId="31" xfId="0" applyNumberFormat="1" applyFont="1" applyFill="1" applyBorder="1" applyAlignment="1" applyProtection="1">
      <alignment vertical="top"/>
      <protection/>
    </xf>
    <xf numFmtId="0" fontId="7" fillId="0" borderId="29" xfId="0" applyNumberFormat="1" applyFont="1" applyFill="1" applyBorder="1" applyAlignment="1" applyProtection="1">
      <alignment vertical="top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33" applyFont="1" applyBorder="1" applyAlignment="1">
      <alignment horizontal="center"/>
      <protection/>
    </xf>
    <xf numFmtId="0" fontId="33" fillId="0" borderId="13" xfId="33" applyFont="1" applyBorder="1" applyAlignment="1">
      <alignment horizontal="center"/>
      <protection/>
    </xf>
    <xf numFmtId="1" fontId="42" fillId="0" borderId="10" xfId="58" applyNumberFormat="1" applyFont="1" applyBorder="1" applyAlignment="1">
      <alignment horizontal="center"/>
      <protection/>
    </xf>
    <xf numFmtId="1" fontId="42" fillId="0" borderId="13" xfId="58" applyNumberFormat="1" applyFont="1" applyBorder="1" applyAlignment="1">
      <alignment horizontal="center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18" fillId="0" borderId="13" xfId="58" applyFont="1" applyBorder="1" applyAlignment="1">
      <alignment horizontal="center" vertical="center" wrapText="1"/>
      <protection/>
    </xf>
    <xf numFmtId="0" fontId="43" fillId="0" borderId="13" xfId="33" applyFont="1" applyBorder="1" applyAlignment="1">
      <alignment horizontal="center"/>
      <protection/>
    </xf>
    <xf numFmtId="0" fontId="43" fillId="0" borderId="31" xfId="33" applyFont="1" applyBorder="1" applyAlignment="1">
      <alignment horizontal="center"/>
      <protection/>
    </xf>
    <xf numFmtId="0" fontId="43" fillId="0" borderId="33" xfId="33" applyFont="1" applyBorder="1" applyAlignment="1">
      <alignment horizontal="center"/>
      <protection/>
    </xf>
    <xf numFmtId="0" fontId="5" fillId="0" borderId="27" xfId="58" applyFont="1" applyBorder="1" applyAlignment="1">
      <alignment horizontal="center" vertical="center" wrapText="1"/>
      <protection/>
    </xf>
    <xf numFmtId="0" fontId="5" fillId="0" borderId="21" xfId="58" applyFont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37" xfId="58" applyFont="1" applyBorder="1" applyAlignment="1">
      <alignment horizontal="center" vertical="center" wrapText="1"/>
      <protection/>
    </xf>
    <xf numFmtId="0" fontId="5" fillId="0" borderId="38" xfId="58" applyFont="1" applyBorder="1" applyAlignment="1">
      <alignment horizontal="center" vertical="center" wrapText="1"/>
      <protection/>
    </xf>
    <xf numFmtId="0" fontId="5" fillId="0" borderId="25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39" xfId="58" applyFont="1" applyBorder="1" applyAlignment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horizontal="center" wrapText="1"/>
      <protection/>
    </xf>
    <xf numFmtId="0" fontId="5" fillId="0" borderId="42" xfId="58" applyFont="1" applyFill="1" applyBorder="1" applyAlignment="1">
      <alignment horizont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27" xfId="58" applyFont="1" applyFill="1" applyBorder="1" applyAlignment="1">
      <alignment horizontal="center" vertical="center" wrapText="1"/>
      <protection/>
    </xf>
    <xf numFmtId="0" fontId="5" fillId="0" borderId="21" xfId="58" applyFont="1" applyFill="1" applyBorder="1" applyAlignment="1">
      <alignment horizontal="center" vertical="center" wrapText="1"/>
      <protection/>
    </xf>
    <xf numFmtId="0" fontId="5" fillId="0" borderId="43" xfId="58" applyFont="1" applyBorder="1" applyAlignment="1">
      <alignment horizontal="center" vertical="center"/>
      <protection/>
    </xf>
    <xf numFmtId="0" fontId="5" fillId="0" borderId="44" xfId="58" applyFont="1" applyBorder="1" applyAlignment="1">
      <alignment horizontal="center" vertical="center"/>
      <protection/>
    </xf>
    <xf numFmtId="0" fontId="5" fillId="0" borderId="22" xfId="58" applyFont="1" applyBorder="1" applyAlignment="1">
      <alignment horizontal="center" vertical="center"/>
      <protection/>
    </xf>
    <xf numFmtId="0" fontId="5" fillId="0" borderId="13" xfId="58" applyFont="1" applyBorder="1" applyAlignment="1">
      <alignment horizontal="center"/>
      <protection/>
    </xf>
    <xf numFmtId="0" fontId="5" fillId="0" borderId="31" xfId="58" applyFont="1" applyBorder="1" applyAlignment="1">
      <alignment horizontal="center"/>
      <protection/>
    </xf>
    <xf numFmtId="0" fontId="5" fillId="0" borderId="29" xfId="58" applyFont="1" applyBorder="1" applyAlignment="1">
      <alignment horizontal="center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5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horizontal="left" wrapText="1"/>
      <protection/>
    </xf>
    <xf numFmtId="0" fontId="32" fillId="0" borderId="0" xfId="58" applyFont="1" applyAlignment="1">
      <alignment horizontal="center" wrapText="1"/>
      <protection/>
    </xf>
    <xf numFmtId="0" fontId="5" fillId="0" borderId="42" xfId="58" applyFont="1" applyBorder="1" applyAlignment="1">
      <alignment horizontal="center"/>
      <protection/>
    </xf>
    <xf numFmtId="0" fontId="5" fillId="0" borderId="45" xfId="58" applyFont="1" applyBorder="1" applyAlignment="1">
      <alignment horizontal="center"/>
      <protection/>
    </xf>
    <xf numFmtId="0" fontId="5" fillId="0" borderId="46" xfId="58" applyFont="1" applyBorder="1" applyAlignment="1">
      <alignment horizont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ки(1-8)" xfId="55"/>
    <cellStyle name="Обычный_Додаток 1" xfId="56"/>
    <cellStyle name="Обычный_Додаток 3" xfId="57"/>
    <cellStyle name="Обычный_Додаток 4,5,6" xfId="58"/>
    <cellStyle name="Обычный_Дох1" xfId="59"/>
    <cellStyle name="Обычный_прогноз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54"/>
  <sheetViews>
    <sheetView zoomScale="80" zoomScaleNormal="80" zoomScaleSheetLayoutView="75" workbookViewId="0" topLeftCell="A1">
      <selection activeCell="E91" sqref="E91"/>
    </sheetView>
  </sheetViews>
  <sheetFormatPr defaultColWidth="9.140625" defaultRowHeight="12.75"/>
  <cols>
    <col min="1" max="1" width="14.140625" style="6" customWidth="1"/>
    <col min="2" max="2" width="70.421875" style="18" customWidth="1"/>
    <col min="3" max="3" width="19.8515625" style="18" customWidth="1"/>
    <col min="4" max="4" width="21.28125" style="14" bestFit="1" customWidth="1"/>
    <col min="5" max="5" width="19.57421875" style="14" bestFit="1" customWidth="1"/>
    <col min="6" max="6" width="25.140625" style="14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spans="5:6" ht="101.25" customHeight="1">
      <c r="E1" s="347" t="s">
        <v>265</v>
      </c>
      <c r="F1" s="348"/>
    </row>
    <row r="2" spans="5:6" ht="9.75" customHeight="1">
      <c r="E2" s="238"/>
      <c r="F2" s="239"/>
    </row>
    <row r="3" spans="1:6" ht="21.75" customHeight="1">
      <c r="A3" s="358" t="s">
        <v>208</v>
      </c>
      <c r="B3" s="358"/>
      <c r="C3" s="358"/>
      <c r="D3" s="358"/>
      <c r="E3" s="358"/>
      <c r="F3" s="358"/>
    </row>
    <row r="4" spans="1:6" ht="28.5" customHeight="1">
      <c r="A4" s="187" t="s">
        <v>203</v>
      </c>
      <c r="B4" s="186"/>
      <c r="C4" s="186"/>
      <c r="D4" s="186"/>
      <c r="E4" s="186"/>
      <c r="F4" s="261" t="s">
        <v>97</v>
      </c>
    </row>
    <row r="5" spans="1:6" s="3" customFormat="1" ht="20.25" customHeight="1">
      <c r="A5" s="349" t="s">
        <v>61</v>
      </c>
      <c r="B5" s="351" t="s">
        <v>204</v>
      </c>
      <c r="C5" s="351" t="s">
        <v>112</v>
      </c>
      <c r="D5" s="353" t="s">
        <v>20</v>
      </c>
      <c r="E5" s="355" t="s">
        <v>21</v>
      </c>
      <c r="F5" s="356"/>
    </row>
    <row r="6" spans="1:6" s="3" customFormat="1" ht="42.75" customHeight="1">
      <c r="A6" s="350"/>
      <c r="B6" s="352"/>
      <c r="C6" s="357"/>
      <c r="D6" s="354"/>
      <c r="E6" s="16" t="s">
        <v>22</v>
      </c>
      <c r="F6" s="17" t="s">
        <v>40</v>
      </c>
    </row>
    <row r="7" spans="1:6" s="244" customFormat="1" ht="18" customHeight="1">
      <c r="A7" s="242">
        <v>1</v>
      </c>
      <c r="B7" s="243">
        <v>2</v>
      </c>
      <c r="C7" s="243" t="s">
        <v>113</v>
      </c>
      <c r="D7" s="242" t="s">
        <v>114</v>
      </c>
      <c r="E7" s="242" t="s">
        <v>115</v>
      </c>
      <c r="F7" s="242" t="s">
        <v>116</v>
      </c>
    </row>
    <row r="8" spans="1:6" s="10" customFormat="1" ht="18" customHeight="1" hidden="1">
      <c r="A8" s="144">
        <v>10000000</v>
      </c>
      <c r="B8" s="223" t="s">
        <v>23</v>
      </c>
      <c r="C8" s="235">
        <f>D8+E8</f>
        <v>125236700</v>
      </c>
      <c r="D8" s="201">
        <f>D9+D17+D25+D33+D51</f>
        <v>125174900</v>
      </c>
      <c r="E8" s="201">
        <f>E9+E17+E25+E33+E51</f>
        <v>61800</v>
      </c>
      <c r="F8" s="231"/>
    </row>
    <row r="9" spans="1:6" s="3" customFormat="1" ht="37.5" hidden="1">
      <c r="A9" s="144">
        <v>11000000</v>
      </c>
      <c r="B9" s="223" t="s">
        <v>24</v>
      </c>
      <c r="C9" s="235">
        <f aca="true" t="shared" si="0" ref="C9:C113">D9+E9</f>
        <v>72341000</v>
      </c>
      <c r="D9" s="201">
        <f>SUM(D10,D15)</f>
        <v>72341000</v>
      </c>
      <c r="E9" s="203"/>
      <c r="F9" s="232"/>
    </row>
    <row r="10" spans="1:6" ht="18.75" hidden="1">
      <c r="A10" s="144">
        <v>11010000</v>
      </c>
      <c r="B10" s="223" t="s">
        <v>68</v>
      </c>
      <c r="C10" s="235">
        <f t="shared" si="0"/>
        <v>72331000</v>
      </c>
      <c r="D10" s="201">
        <f>SUM(D11,D12,D13,D14,)</f>
        <v>72331000</v>
      </c>
      <c r="E10" s="203"/>
      <c r="F10" s="232"/>
    </row>
    <row r="11" spans="1:6" s="2" customFormat="1" ht="54.75" customHeight="1" hidden="1">
      <c r="A11" s="145">
        <v>11010100</v>
      </c>
      <c r="B11" s="228" t="s">
        <v>126</v>
      </c>
      <c r="C11" s="235">
        <f t="shared" si="0"/>
        <v>61669700</v>
      </c>
      <c r="D11" s="206">
        <v>61669700</v>
      </c>
      <c r="E11" s="211"/>
      <c r="F11" s="234"/>
    </row>
    <row r="12" spans="1:6" s="2" customFormat="1" ht="61.5" customHeight="1" hidden="1">
      <c r="A12" s="145">
        <v>11010200</v>
      </c>
      <c r="B12" s="229" t="s">
        <v>128</v>
      </c>
      <c r="C12" s="235">
        <f t="shared" si="0"/>
        <v>0</v>
      </c>
      <c r="D12" s="206">
        <v>0</v>
      </c>
      <c r="E12" s="211"/>
      <c r="F12" s="234"/>
    </row>
    <row r="13" spans="1:6" s="2" customFormat="1" ht="56.25" customHeight="1" hidden="1">
      <c r="A13" s="145">
        <v>11010400</v>
      </c>
      <c r="B13" s="241" t="s">
        <v>119</v>
      </c>
      <c r="C13" s="235">
        <f t="shared" si="0"/>
        <v>10581300</v>
      </c>
      <c r="D13" s="206">
        <v>10581300</v>
      </c>
      <c r="E13" s="211"/>
      <c r="F13" s="234"/>
    </row>
    <row r="14" spans="1:6" s="2" customFormat="1" ht="42" customHeight="1" hidden="1">
      <c r="A14" s="145">
        <v>11010500</v>
      </c>
      <c r="B14" s="241" t="s">
        <v>129</v>
      </c>
      <c r="C14" s="235">
        <f t="shared" si="0"/>
        <v>80000</v>
      </c>
      <c r="D14" s="206">
        <v>80000</v>
      </c>
      <c r="E14" s="211"/>
      <c r="F14" s="234"/>
    </row>
    <row r="15" spans="1:6" ht="18" customHeight="1" hidden="1">
      <c r="A15" s="144">
        <v>11020000</v>
      </c>
      <c r="B15" s="223" t="s">
        <v>25</v>
      </c>
      <c r="C15" s="235">
        <f t="shared" si="0"/>
        <v>10000</v>
      </c>
      <c r="D15" s="201">
        <f>D16</f>
        <v>10000</v>
      </c>
      <c r="E15" s="203"/>
      <c r="F15" s="232"/>
    </row>
    <row r="16" spans="1:6" s="13" customFormat="1" ht="37.5" hidden="1">
      <c r="A16" s="145">
        <v>11020200</v>
      </c>
      <c r="B16" s="228" t="s">
        <v>70</v>
      </c>
      <c r="C16" s="235">
        <f t="shared" si="0"/>
        <v>10000</v>
      </c>
      <c r="D16" s="206">
        <v>10000</v>
      </c>
      <c r="E16" s="211"/>
      <c r="F16" s="234"/>
    </row>
    <row r="17" spans="1:6" s="3" customFormat="1" ht="37.5" hidden="1">
      <c r="A17" s="144">
        <v>13000000</v>
      </c>
      <c r="B17" s="223" t="s">
        <v>125</v>
      </c>
      <c r="C17" s="235">
        <f t="shared" si="0"/>
        <v>4417900</v>
      </c>
      <c r="D17" s="201">
        <f>SUM(D18,D21,D23)</f>
        <v>4417900</v>
      </c>
      <c r="E17" s="203"/>
      <c r="F17" s="232"/>
    </row>
    <row r="18" spans="1:6" s="3" customFormat="1" ht="36" customHeight="1" hidden="1">
      <c r="A18" s="144">
        <v>13010000</v>
      </c>
      <c r="B18" s="223" t="s">
        <v>82</v>
      </c>
      <c r="C18" s="235">
        <f t="shared" si="0"/>
        <v>4221700</v>
      </c>
      <c r="D18" s="201">
        <f>SUM(D19,D20)</f>
        <v>4221700</v>
      </c>
      <c r="E18" s="203"/>
      <c r="F18" s="232"/>
    </row>
    <row r="19" spans="1:6" s="10" customFormat="1" ht="65.25" customHeight="1" hidden="1">
      <c r="A19" s="145">
        <v>13010100</v>
      </c>
      <c r="B19" s="228" t="s">
        <v>178</v>
      </c>
      <c r="C19" s="235">
        <f t="shared" si="0"/>
        <v>3623700</v>
      </c>
      <c r="D19" s="206">
        <v>3623700</v>
      </c>
      <c r="E19" s="202"/>
      <c r="F19" s="231"/>
    </row>
    <row r="20" spans="1:6" s="13" customFormat="1" ht="72" customHeight="1" hidden="1">
      <c r="A20" s="145">
        <v>13010200</v>
      </c>
      <c r="B20" s="228" t="s">
        <v>9</v>
      </c>
      <c r="C20" s="235">
        <f t="shared" si="0"/>
        <v>598000</v>
      </c>
      <c r="D20" s="206">
        <v>598000</v>
      </c>
      <c r="E20" s="211"/>
      <c r="F20" s="234"/>
    </row>
    <row r="21" spans="1:6" s="4" customFormat="1" ht="18.75" hidden="1">
      <c r="A21" s="144">
        <v>13030000</v>
      </c>
      <c r="B21" s="223" t="s">
        <v>2</v>
      </c>
      <c r="C21" s="235">
        <f t="shared" si="0"/>
        <v>26200</v>
      </c>
      <c r="D21" s="201">
        <f>SUM(D22)</f>
        <v>26200</v>
      </c>
      <c r="E21" s="203"/>
      <c r="F21" s="232"/>
    </row>
    <row r="22" spans="1:6" s="13" customFormat="1" ht="43.5" customHeight="1" hidden="1">
      <c r="A22" s="145">
        <v>13030100</v>
      </c>
      <c r="B22" s="228" t="s">
        <v>3</v>
      </c>
      <c r="C22" s="235">
        <f t="shared" si="0"/>
        <v>26200</v>
      </c>
      <c r="D22" s="206">
        <v>26200</v>
      </c>
      <c r="E22" s="211"/>
      <c r="F22" s="234"/>
    </row>
    <row r="23" spans="1:6" s="4" customFormat="1" ht="37.5" hidden="1">
      <c r="A23" s="144">
        <v>13040000</v>
      </c>
      <c r="B23" s="223" t="s">
        <v>198</v>
      </c>
      <c r="C23" s="235">
        <f>SUM(D23,E23)</f>
        <v>170000</v>
      </c>
      <c r="D23" s="206">
        <f>SUM(D24)</f>
        <v>170000</v>
      </c>
      <c r="E23" s="207"/>
      <c r="F23" s="233"/>
    </row>
    <row r="24" spans="1:6" s="13" customFormat="1" ht="37.5" hidden="1">
      <c r="A24" s="145">
        <v>13040100</v>
      </c>
      <c r="B24" s="245" t="s">
        <v>199</v>
      </c>
      <c r="C24" s="235">
        <f>SUM(D24,E24)</f>
        <v>170000</v>
      </c>
      <c r="D24" s="206">
        <v>170000</v>
      </c>
      <c r="E24" s="211"/>
      <c r="F24" s="234"/>
    </row>
    <row r="25" spans="1:6" s="23" customFormat="1" ht="26.25" customHeight="1" hidden="1">
      <c r="A25" s="146">
        <v>14000000</v>
      </c>
      <c r="B25" s="226" t="s">
        <v>108</v>
      </c>
      <c r="C25" s="235">
        <f t="shared" si="0"/>
        <v>9054500</v>
      </c>
      <c r="D25" s="201">
        <f>SUM(D26,D28,D30)</f>
        <v>9054500</v>
      </c>
      <c r="E25" s="203"/>
      <c r="F25" s="232"/>
    </row>
    <row r="26" spans="1:6" s="23" customFormat="1" ht="37.5" hidden="1">
      <c r="A26" s="146">
        <v>14020000</v>
      </c>
      <c r="B26" s="227" t="s">
        <v>109</v>
      </c>
      <c r="C26" s="235">
        <f t="shared" si="0"/>
        <v>870000</v>
      </c>
      <c r="D26" s="201">
        <f>SUM(D27)</f>
        <v>870000</v>
      </c>
      <c r="E26" s="203"/>
      <c r="F26" s="232"/>
    </row>
    <row r="27" spans="1:6" s="11" customFormat="1" ht="18.75" hidden="1">
      <c r="A27" s="217">
        <v>14021900</v>
      </c>
      <c r="B27" s="240" t="s">
        <v>110</v>
      </c>
      <c r="C27" s="235">
        <f t="shared" si="0"/>
        <v>870000</v>
      </c>
      <c r="D27" s="201">
        <v>870000</v>
      </c>
      <c r="E27" s="202"/>
      <c r="F27" s="231"/>
    </row>
    <row r="28" spans="1:6" s="23" customFormat="1" ht="37.5" customHeight="1" hidden="1">
      <c r="A28" s="146">
        <v>14030000</v>
      </c>
      <c r="B28" s="227" t="s">
        <v>111</v>
      </c>
      <c r="C28" s="235">
        <f t="shared" si="0"/>
        <v>3388000</v>
      </c>
      <c r="D28" s="201">
        <f>SUM(D29)</f>
        <v>3388000</v>
      </c>
      <c r="E28" s="203"/>
      <c r="F28" s="232"/>
    </row>
    <row r="29" spans="1:6" s="11" customFormat="1" ht="21" customHeight="1" hidden="1">
      <c r="A29" s="217">
        <v>14031900</v>
      </c>
      <c r="B29" s="240" t="s">
        <v>110</v>
      </c>
      <c r="C29" s="235">
        <f t="shared" si="0"/>
        <v>3388000</v>
      </c>
      <c r="D29" s="201">
        <v>3388000</v>
      </c>
      <c r="E29" s="202"/>
      <c r="F29" s="231"/>
    </row>
    <row r="30" spans="1:6" s="23" customFormat="1" ht="52.5" customHeight="1" hidden="1">
      <c r="A30" s="144">
        <v>14040000</v>
      </c>
      <c r="B30" s="223" t="s">
        <v>106</v>
      </c>
      <c r="C30" s="235">
        <f t="shared" si="0"/>
        <v>4796500</v>
      </c>
      <c r="D30" s="201">
        <f>SUM(D31+D32)</f>
        <v>4796500</v>
      </c>
      <c r="E30" s="203"/>
      <c r="F30" s="232"/>
    </row>
    <row r="31" spans="1:6" s="11" customFormat="1" ht="96.75" customHeight="1" hidden="1">
      <c r="A31" s="217">
        <v>14040100</v>
      </c>
      <c r="B31" s="229" t="s">
        <v>192</v>
      </c>
      <c r="C31" s="235">
        <f t="shared" si="0"/>
        <v>3000000</v>
      </c>
      <c r="D31" s="206">
        <v>3000000</v>
      </c>
      <c r="E31" s="202"/>
      <c r="F31" s="231"/>
    </row>
    <row r="32" spans="1:6" s="11" customFormat="1" ht="81.75" customHeight="1" hidden="1">
      <c r="A32" s="217">
        <v>14040200</v>
      </c>
      <c r="B32" s="229" t="s">
        <v>193</v>
      </c>
      <c r="C32" s="235">
        <f t="shared" si="0"/>
        <v>1796500</v>
      </c>
      <c r="D32" s="206">
        <v>1796500</v>
      </c>
      <c r="E32" s="202"/>
      <c r="F32" s="231"/>
    </row>
    <row r="33" spans="1:6" ht="18" customHeight="1" hidden="1">
      <c r="A33" s="144">
        <v>18000000</v>
      </c>
      <c r="B33" s="223" t="s">
        <v>89</v>
      </c>
      <c r="C33" s="235">
        <f t="shared" si="0"/>
        <v>39361500</v>
      </c>
      <c r="D33" s="201">
        <f>D34+D44+D47</f>
        <v>39361500</v>
      </c>
      <c r="E33" s="203"/>
      <c r="F33" s="232"/>
    </row>
    <row r="34" spans="1:6" ht="18" customHeight="1" hidden="1">
      <c r="A34" s="144">
        <v>18010000</v>
      </c>
      <c r="B34" s="223" t="s">
        <v>90</v>
      </c>
      <c r="C34" s="235">
        <f t="shared" si="0"/>
        <v>20345500</v>
      </c>
      <c r="D34" s="201">
        <f>D35+D36+D37+D38+D39+D40+D41+D42+D43</f>
        <v>20345500</v>
      </c>
      <c r="E34" s="207"/>
      <c r="F34" s="233"/>
    </row>
    <row r="35" spans="1:6" s="2" customFormat="1" ht="57" customHeight="1" hidden="1">
      <c r="A35" s="145">
        <v>18010100</v>
      </c>
      <c r="B35" s="228" t="s">
        <v>117</v>
      </c>
      <c r="C35" s="235">
        <f t="shared" si="0"/>
        <v>9700</v>
      </c>
      <c r="D35" s="206">
        <v>9700</v>
      </c>
      <c r="E35" s="211"/>
      <c r="F35" s="234"/>
    </row>
    <row r="36" spans="1:6" s="2" customFormat="1" ht="58.5" customHeight="1" hidden="1">
      <c r="A36" s="145">
        <v>18010200</v>
      </c>
      <c r="B36" s="228" t="s">
        <v>91</v>
      </c>
      <c r="C36" s="235">
        <f t="shared" si="0"/>
        <v>10100</v>
      </c>
      <c r="D36" s="206">
        <v>10100</v>
      </c>
      <c r="E36" s="206"/>
      <c r="F36" s="234"/>
    </row>
    <row r="37" spans="1:6" s="2" customFormat="1" ht="57.75" customHeight="1" hidden="1">
      <c r="A37" s="145">
        <v>18010300</v>
      </c>
      <c r="B37" s="228" t="s">
        <v>130</v>
      </c>
      <c r="C37" s="235">
        <f t="shared" si="0"/>
        <v>108900</v>
      </c>
      <c r="D37" s="206">
        <v>108900</v>
      </c>
      <c r="E37" s="211"/>
      <c r="F37" s="234"/>
    </row>
    <row r="38" spans="1:6" s="2" customFormat="1" ht="52.5" customHeight="1" hidden="1">
      <c r="A38" s="145">
        <v>18010400</v>
      </c>
      <c r="B38" s="228" t="s">
        <v>107</v>
      </c>
      <c r="C38" s="235">
        <f>SUM(D38,E38)</f>
        <v>1078900</v>
      </c>
      <c r="D38" s="206">
        <v>1078900</v>
      </c>
      <c r="E38" s="211" t="s">
        <v>132</v>
      </c>
      <c r="F38" s="234"/>
    </row>
    <row r="39" spans="1:6" s="2" customFormat="1" ht="18.75" hidden="1">
      <c r="A39" s="145">
        <v>18010500</v>
      </c>
      <c r="B39" s="228" t="s">
        <v>62</v>
      </c>
      <c r="C39" s="235">
        <f t="shared" si="0"/>
        <v>1816900</v>
      </c>
      <c r="D39" s="206">
        <v>1816900</v>
      </c>
      <c r="E39" s="211"/>
      <c r="F39" s="234"/>
    </row>
    <row r="40" spans="1:6" s="2" customFormat="1" ht="18.75" hidden="1">
      <c r="A40" s="145">
        <v>18010600</v>
      </c>
      <c r="B40" s="228" t="s">
        <v>63</v>
      </c>
      <c r="C40" s="235">
        <f t="shared" si="0"/>
        <v>13123600</v>
      </c>
      <c r="D40" s="206">
        <v>13123600</v>
      </c>
      <c r="E40" s="211"/>
      <c r="F40" s="234"/>
    </row>
    <row r="41" spans="1:6" s="2" customFormat="1" ht="18.75" hidden="1">
      <c r="A41" s="145">
        <v>18010700</v>
      </c>
      <c r="B41" s="228" t="s">
        <v>64</v>
      </c>
      <c r="C41" s="235">
        <f t="shared" si="0"/>
        <v>972400</v>
      </c>
      <c r="D41" s="206">
        <v>972400</v>
      </c>
      <c r="E41" s="211"/>
      <c r="F41" s="234"/>
    </row>
    <row r="42" spans="1:6" s="2" customFormat="1" ht="18.75" hidden="1">
      <c r="A42" s="145">
        <v>18010900</v>
      </c>
      <c r="B42" s="228" t="s">
        <v>65</v>
      </c>
      <c r="C42" s="235">
        <f t="shared" si="0"/>
        <v>3200000</v>
      </c>
      <c r="D42" s="206">
        <v>3200000</v>
      </c>
      <c r="E42" s="211"/>
      <c r="F42" s="234"/>
    </row>
    <row r="43" spans="1:6" s="2" customFormat="1" ht="18.75" hidden="1">
      <c r="A43" s="145">
        <v>18011100</v>
      </c>
      <c r="B43" s="228" t="s">
        <v>194</v>
      </c>
      <c r="C43" s="235">
        <f t="shared" si="0"/>
        <v>25000</v>
      </c>
      <c r="D43" s="206">
        <v>25000</v>
      </c>
      <c r="E43" s="211"/>
      <c r="F43" s="234"/>
    </row>
    <row r="44" spans="1:6" s="247" customFormat="1" ht="21" customHeight="1" hidden="1">
      <c r="A44" s="144">
        <v>18030000</v>
      </c>
      <c r="B44" s="223" t="s">
        <v>69</v>
      </c>
      <c r="C44" s="235">
        <f t="shared" si="0"/>
        <v>6300</v>
      </c>
      <c r="D44" s="201">
        <f>SUM(D45:D46)</f>
        <v>6300</v>
      </c>
      <c r="E44" s="202"/>
      <c r="F44" s="231"/>
    </row>
    <row r="45" spans="1:6" s="2" customFormat="1" ht="18" customHeight="1" hidden="1">
      <c r="A45" s="145">
        <v>18030100</v>
      </c>
      <c r="B45" s="228" t="s">
        <v>72</v>
      </c>
      <c r="C45" s="235">
        <f t="shared" si="0"/>
        <v>1000</v>
      </c>
      <c r="D45" s="206">
        <v>1000</v>
      </c>
      <c r="E45" s="211"/>
      <c r="F45" s="234"/>
    </row>
    <row r="46" spans="1:6" s="2" customFormat="1" ht="18" customHeight="1" hidden="1">
      <c r="A46" s="145">
        <v>18030200</v>
      </c>
      <c r="B46" s="228" t="s">
        <v>73</v>
      </c>
      <c r="C46" s="235">
        <f t="shared" si="0"/>
        <v>5300</v>
      </c>
      <c r="D46" s="206">
        <v>5300</v>
      </c>
      <c r="E46" s="211"/>
      <c r="F46" s="234"/>
    </row>
    <row r="47" spans="1:6" s="10" customFormat="1" ht="21.75" customHeight="1" hidden="1">
      <c r="A47" s="144">
        <v>18050000</v>
      </c>
      <c r="B47" s="223" t="s">
        <v>74</v>
      </c>
      <c r="C47" s="235">
        <f t="shared" si="0"/>
        <v>19009700</v>
      </c>
      <c r="D47" s="201">
        <f>SUM(D48,D49,D50)</f>
        <v>19009700</v>
      </c>
      <c r="E47" s="202"/>
      <c r="F47" s="231"/>
    </row>
    <row r="48" spans="1:6" s="2" customFormat="1" ht="18" customHeight="1" hidden="1">
      <c r="A48" s="145">
        <v>18050300</v>
      </c>
      <c r="B48" s="228" t="s">
        <v>75</v>
      </c>
      <c r="C48" s="235">
        <f t="shared" si="0"/>
        <v>1247800</v>
      </c>
      <c r="D48" s="206">
        <v>1247800</v>
      </c>
      <c r="E48" s="211"/>
      <c r="F48" s="234"/>
    </row>
    <row r="49" spans="1:6" s="2" customFormat="1" ht="18" customHeight="1" hidden="1">
      <c r="A49" s="145">
        <v>18050400</v>
      </c>
      <c r="B49" s="228" t="s">
        <v>76</v>
      </c>
      <c r="C49" s="235">
        <f t="shared" si="0"/>
        <v>10872000</v>
      </c>
      <c r="D49" s="206">
        <v>10872000</v>
      </c>
      <c r="E49" s="211"/>
      <c r="F49" s="234"/>
    </row>
    <row r="50" spans="1:11" s="2" customFormat="1" ht="71.25" customHeight="1" hidden="1">
      <c r="A50" s="145">
        <v>18050500</v>
      </c>
      <c r="B50" s="241" t="s">
        <v>120</v>
      </c>
      <c r="C50" s="235">
        <f t="shared" si="0"/>
        <v>6889900</v>
      </c>
      <c r="D50" s="206">
        <v>6889900</v>
      </c>
      <c r="E50" s="206"/>
      <c r="F50" s="234"/>
      <c r="G50" s="246"/>
      <c r="H50" s="246"/>
      <c r="I50" s="246"/>
      <c r="J50" s="246"/>
      <c r="K50" s="246"/>
    </row>
    <row r="51" spans="1:6" s="24" customFormat="1" ht="18" customHeight="1" hidden="1">
      <c r="A51" s="144">
        <v>19000000</v>
      </c>
      <c r="B51" s="223" t="s">
        <v>77</v>
      </c>
      <c r="C51" s="235">
        <f t="shared" si="0"/>
        <v>61800</v>
      </c>
      <c r="D51" s="201">
        <f>D52</f>
        <v>0</v>
      </c>
      <c r="E51" s="212">
        <f>E52</f>
        <v>61800</v>
      </c>
      <c r="F51" s="232"/>
    </row>
    <row r="52" spans="1:6" s="10" customFormat="1" ht="18" customHeight="1" hidden="1">
      <c r="A52" s="144">
        <v>19010000</v>
      </c>
      <c r="B52" s="223" t="s">
        <v>78</v>
      </c>
      <c r="C52" s="235">
        <f t="shared" si="0"/>
        <v>61800</v>
      </c>
      <c r="D52" s="201">
        <f>SUM(D53:D55)</f>
        <v>0</v>
      </c>
      <c r="E52" s="201">
        <f>SUM(E53,E54,E55)</f>
        <v>61800</v>
      </c>
      <c r="F52" s="231"/>
    </row>
    <row r="53" spans="1:6" s="2" customFormat="1" ht="38.25" customHeight="1" hidden="1">
      <c r="A53" s="145">
        <v>19010100</v>
      </c>
      <c r="B53" s="228" t="s">
        <v>79</v>
      </c>
      <c r="C53" s="235">
        <f t="shared" si="0"/>
        <v>29000</v>
      </c>
      <c r="D53" s="206"/>
      <c r="E53" s="206">
        <v>29000</v>
      </c>
      <c r="F53" s="234"/>
    </row>
    <row r="54" spans="1:6" s="2" customFormat="1" ht="37.5" hidden="1">
      <c r="A54" s="145">
        <v>19010200</v>
      </c>
      <c r="B54" s="228" t="s">
        <v>83</v>
      </c>
      <c r="C54" s="235">
        <f t="shared" si="0"/>
        <v>15000</v>
      </c>
      <c r="D54" s="206"/>
      <c r="E54" s="206">
        <v>15000</v>
      </c>
      <c r="F54" s="234"/>
    </row>
    <row r="55" spans="1:6" s="2" customFormat="1" ht="56.25" customHeight="1" hidden="1">
      <c r="A55" s="145">
        <v>19010300</v>
      </c>
      <c r="B55" s="228" t="s">
        <v>84</v>
      </c>
      <c r="C55" s="235">
        <f t="shared" si="0"/>
        <v>17800</v>
      </c>
      <c r="D55" s="206"/>
      <c r="E55" s="206">
        <v>17800</v>
      </c>
      <c r="F55" s="234"/>
    </row>
    <row r="56" spans="1:6" s="10" customFormat="1" ht="3" customHeight="1" hidden="1">
      <c r="A56" s="144">
        <v>20000000</v>
      </c>
      <c r="B56" s="223" t="s">
        <v>26</v>
      </c>
      <c r="C56" s="235">
        <f t="shared" si="0"/>
        <v>2011800</v>
      </c>
      <c r="D56" s="201">
        <f>D57+D62+D75+D81</f>
        <v>1101800</v>
      </c>
      <c r="E56" s="201">
        <f>E57+E62+E75+E81</f>
        <v>910000</v>
      </c>
      <c r="F56" s="201">
        <f>F57+F62+F75+F81</f>
        <v>0</v>
      </c>
    </row>
    <row r="57" spans="1:6" s="3" customFormat="1" ht="18" customHeight="1" hidden="1">
      <c r="A57" s="144">
        <v>21000000</v>
      </c>
      <c r="B57" s="223" t="s">
        <v>27</v>
      </c>
      <c r="C57" s="235">
        <f t="shared" si="0"/>
        <v>51000</v>
      </c>
      <c r="D57" s="201">
        <f>SUM(D58:D59,D61)</f>
        <v>51000</v>
      </c>
      <c r="E57" s="203"/>
      <c r="F57" s="232"/>
    </row>
    <row r="58" spans="1:6" s="3" customFormat="1" ht="45.75" customHeight="1" hidden="1">
      <c r="A58" s="204">
        <v>21010300</v>
      </c>
      <c r="B58" s="225" t="s">
        <v>121</v>
      </c>
      <c r="C58" s="235">
        <f t="shared" si="0"/>
        <v>0</v>
      </c>
      <c r="D58" s="206">
        <v>0</v>
      </c>
      <c r="E58" s="207"/>
      <c r="F58" s="233"/>
    </row>
    <row r="59" spans="1:6" s="2" customFormat="1" ht="18.75" customHeight="1" hidden="1">
      <c r="A59" s="145">
        <v>21080000</v>
      </c>
      <c r="B59" s="228" t="s">
        <v>32</v>
      </c>
      <c r="C59" s="235">
        <f t="shared" si="0"/>
        <v>51000</v>
      </c>
      <c r="D59" s="206">
        <v>51000</v>
      </c>
      <c r="E59" s="211"/>
      <c r="F59" s="234"/>
    </row>
    <row r="60" spans="1:6" s="13" customFormat="1" ht="18" customHeight="1" hidden="1">
      <c r="A60" s="145">
        <v>21081100</v>
      </c>
      <c r="B60" s="228" t="s">
        <v>41</v>
      </c>
      <c r="C60" s="235">
        <f t="shared" si="0"/>
        <v>51000</v>
      </c>
      <c r="D60" s="206">
        <v>51000</v>
      </c>
      <c r="E60" s="211"/>
      <c r="F60" s="234"/>
    </row>
    <row r="61" spans="1:6" s="4" customFormat="1" ht="45.75" customHeight="1" hidden="1">
      <c r="A61" s="208">
        <v>21081500</v>
      </c>
      <c r="B61" s="224" t="s">
        <v>141</v>
      </c>
      <c r="C61" s="235">
        <f t="shared" si="0"/>
        <v>0</v>
      </c>
      <c r="D61" s="206">
        <v>0</v>
      </c>
      <c r="E61" s="207"/>
      <c r="F61" s="233"/>
    </row>
    <row r="62" spans="1:6" s="3" customFormat="1" ht="37.5" hidden="1">
      <c r="A62" s="144">
        <v>22000000</v>
      </c>
      <c r="B62" s="223" t="s">
        <v>28</v>
      </c>
      <c r="C62" s="235">
        <f t="shared" si="0"/>
        <v>1009800</v>
      </c>
      <c r="D62" s="201">
        <f>SUM(D65,D69,D71,D74)</f>
        <v>1009800</v>
      </c>
      <c r="E62" s="203"/>
      <c r="F62" s="232"/>
    </row>
    <row r="63" spans="1:6" s="3" customFormat="1" ht="18.75" hidden="1">
      <c r="A63" s="145">
        <v>22010000</v>
      </c>
      <c r="B63" s="228" t="s">
        <v>71</v>
      </c>
      <c r="C63" s="236">
        <f t="shared" si="0"/>
        <v>0</v>
      </c>
      <c r="D63" s="202">
        <f>D64</f>
        <v>0</v>
      </c>
      <c r="E63" s="203"/>
      <c r="F63" s="232"/>
    </row>
    <row r="64" spans="1:6" s="3" customFormat="1" ht="37.5" hidden="1">
      <c r="A64" s="145">
        <v>22010300</v>
      </c>
      <c r="B64" s="228" t="s">
        <v>85</v>
      </c>
      <c r="C64" s="236">
        <f t="shared" si="0"/>
        <v>0</v>
      </c>
      <c r="D64" s="202"/>
      <c r="E64" s="203"/>
      <c r="F64" s="232"/>
    </row>
    <row r="65" spans="1:6" s="3" customFormat="1" ht="20.25" customHeight="1" hidden="1">
      <c r="A65" s="144">
        <v>2201000</v>
      </c>
      <c r="B65" s="223" t="s">
        <v>127</v>
      </c>
      <c r="C65" s="235">
        <f>SUM(C66:C68)</f>
        <v>812000</v>
      </c>
      <c r="D65" s="201">
        <f>SUM(D66,D67,D68)</f>
        <v>812000</v>
      </c>
      <c r="E65" s="203"/>
      <c r="F65" s="232"/>
    </row>
    <row r="66" spans="1:6" s="10" customFormat="1" ht="60" customHeight="1" hidden="1">
      <c r="A66" s="248">
        <v>22010300</v>
      </c>
      <c r="B66" s="227" t="s">
        <v>80</v>
      </c>
      <c r="C66" s="235">
        <f t="shared" si="0"/>
        <v>800</v>
      </c>
      <c r="D66" s="201">
        <v>800</v>
      </c>
      <c r="E66" s="202"/>
      <c r="F66" s="231"/>
    </row>
    <row r="67" spans="1:6" s="10" customFormat="1" ht="19.5" customHeight="1" hidden="1">
      <c r="A67" s="144">
        <v>22012500</v>
      </c>
      <c r="B67" s="223" t="s">
        <v>122</v>
      </c>
      <c r="C67" s="235">
        <f t="shared" si="0"/>
        <v>680800</v>
      </c>
      <c r="D67" s="201">
        <v>680800</v>
      </c>
      <c r="E67" s="202"/>
      <c r="F67" s="231"/>
    </row>
    <row r="68" spans="1:6" s="10" customFormat="1" ht="34.5" customHeight="1" hidden="1">
      <c r="A68" s="146">
        <v>22012600</v>
      </c>
      <c r="B68" s="227" t="s">
        <v>81</v>
      </c>
      <c r="C68" s="235">
        <f t="shared" si="0"/>
        <v>130400</v>
      </c>
      <c r="D68" s="201">
        <v>130400</v>
      </c>
      <c r="E68" s="202"/>
      <c r="F68" s="231"/>
    </row>
    <row r="69" spans="1:6" s="2" customFormat="1" ht="37.5" hidden="1">
      <c r="A69" s="144">
        <v>22080000</v>
      </c>
      <c r="B69" s="223" t="s">
        <v>60</v>
      </c>
      <c r="C69" s="235">
        <f t="shared" si="0"/>
        <v>160800</v>
      </c>
      <c r="D69" s="201">
        <f>D70</f>
        <v>160800</v>
      </c>
      <c r="E69" s="202"/>
      <c r="F69" s="231"/>
    </row>
    <row r="70" spans="1:6" s="13" customFormat="1" ht="37.5" hidden="1">
      <c r="A70" s="145">
        <v>22080400</v>
      </c>
      <c r="B70" s="228" t="s">
        <v>29</v>
      </c>
      <c r="C70" s="235">
        <f t="shared" si="0"/>
        <v>160800</v>
      </c>
      <c r="D70" s="206">
        <v>160800</v>
      </c>
      <c r="E70" s="211"/>
      <c r="F70" s="234"/>
    </row>
    <row r="71" spans="1:6" s="2" customFormat="1" ht="18" customHeight="1" hidden="1">
      <c r="A71" s="144">
        <v>22090000</v>
      </c>
      <c r="B71" s="223" t="s">
        <v>30</v>
      </c>
      <c r="C71" s="235">
        <f t="shared" si="0"/>
        <v>7000</v>
      </c>
      <c r="D71" s="201">
        <f>SUM(D72,D73)</f>
        <v>7000</v>
      </c>
      <c r="E71" s="202"/>
      <c r="F71" s="231"/>
    </row>
    <row r="72" spans="1:6" s="2" customFormat="1" ht="52.5" customHeight="1" hidden="1">
      <c r="A72" s="145">
        <v>22090100</v>
      </c>
      <c r="B72" s="228" t="s">
        <v>66</v>
      </c>
      <c r="C72" s="235">
        <f t="shared" si="0"/>
        <v>3700</v>
      </c>
      <c r="D72" s="206">
        <v>3700</v>
      </c>
      <c r="E72" s="211"/>
      <c r="F72" s="234"/>
    </row>
    <row r="73" spans="1:6" s="2" customFormat="1" ht="54.75" customHeight="1" hidden="1">
      <c r="A73" s="217">
        <v>22090400</v>
      </c>
      <c r="B73" s="229" t="s">
        <v>59</v>
      </c>
      <c r="C73" s="235">
        <f t="shared" si="0"/>
        <v>3300</v>
      </c>
      <c r="D73" s="206">
        <v>3300</v>
      </c>
      <c r="E73" s="211"/>
      <c r="F73" s="234"/>
    </row>
    <row r="74" spans="1:6" s="2" customFormat="1" ht="105.75" customHeight="1" hidden="1">
      <c r="A74" s="215">
        <v>22130000</v>
      </c>
      <c r="B74" s="188" t="s">
        <v>49</v>
      </c>
      <c r="C74" s="235">
        <f t="shared" si="0"/>
        <v>30000</v>
      </c>
      <c r="D74" s="201">
        <v>30000</v>
      </c>
      <c r="E74" s="211"/>
      <c r="F74" s="234"/>
    </row>
    <row r="75" spans="1:6" s="3" customFormat="1" ht="18" customHeight="1" hidden="1">
      <c r="A75" s="144">
        <v>24000000</v>
      </c>
      <c r="B75" s="223" t="s">
        <v>31</v>
      </c>
      <c r="C75" s="235">
        <f t="shared" si="0"/>
        <v>43500</v>
      </c>
      <c r="D75" s="201">
        <f>D76</f>
        <v>41000</v>
      </c>
      <c r="E75" s="201">
        <f>SUM(E76,E80)</f>
        <v>2500</v>
      </c>
      <c r="F75" s="212">
        <f>SUM(F76,F80)</f>
        <v>0</v>
      </c>
    </row>
    <row r="76" spans="1:6" s="3" customFormat="1" ht="18" customHeight="1" hidden="1">
      <c r="A76" s="144">
        <v>24060000</v>
      </c>
      <c r="B76" s="223" t="s">
        <v>32</v>
      </c>
      <c r="C76" s="235">
        <f t="shared" si="0"/>
        <v>43500</v>
      </c>
      <c r="D76" s="201">
        <f>SUM(D77,D78,D79)</f>
        <v>41000</v>
      </c>
      <c r="E76" s="201">
        <f>SUM(E77,E78)</f>
        <v>2500</v>
      </c>
      <c r="F76" s="212">
        <v>0</v>
      </c>
    </row>
    <row r="77" spans="1:6" s="13" customFormat="1" ht="22.5" customHeight="1" hidden="1">
      <c r="A77" s="145">
        <v>24060300</v>
      </c>
      <c r="B77" s="228" t="s">
        <v>32</v>
      </c>
      <c r="C77" s="235">
        <f t="shared" si="0"/>
        <v>41000</v>
      </c>
      <c r="D77" s="206">
        <v>41000</v>
      </c>
      <c r="E77" s="206"/>
      <c r="F77" s="206"/>
    </row>
    <row r="78" spans="1:6" s="13" customFormat="1" ht="60.75" customHeight="1" hidden="1">
      <c r="A78" s="217">
        <v>24062100</v>
      </c>
      <c r="B78" s="229" t="s">
        <v>131</v>
      </c>
      <c r="C78" s="235">
        <f t="shared" si="0"/>
        <v>2500</v>
      </c>
      <c r="D78" s="206"/>
      <c r="E78" s="206">
        <v>2500</v>
      </c>
      <c r="F78" s="206"/>
    </row>
    <row r="79" spans="1:6" s="4" customFormat="1" ht="62.25" customHeight="1" hidden="1">
      <c r="A79" s="209">
        <v>24062200</v>
      </c>
      <c r="B79" s="224" t="s">
        <v>142</v>
      </c>
      <c r="C79" s="235">
        <f t="shared" si="0"/>
        <v>0</v>
      </c>
      <c r="D79" s="206">
        <v>0</v>
      </c>
      <c r="E79" s="210"/>
      <c r="F79" s="210"/>
    </row>
    <row r="80" spans="1:6" s="27" customFormat="1" ht="40.5" customHeight="1" hidden="1">
      <c r="A80" s="204">
        <v>24170000</v>
      </c>
      <c r="B80" s="200" t="s">
        <v>124</v>
      </c>
      <c r="C80" s="235">
        <f t="shared" si="0"/>
        <v>0</v>
      </c>
      <c r="D80" s="206">
        <v>0</v>
      </c>
      <c r="E80" s="210">
        <v>0</v>
      </c>
      <c r="F80" s="210">
        <v>0</v>
      </c>
    </row>
    <row r="81" spans="1:6" s="3" customFormat="1" ht="21.75" customHeight="1" hidden="1">
      <c r="A81" s="144">
        <v>25000000</v>
      </c>
      <c r="B81" s="223" t="s">
        <v>33</v>
      </c>
      <c r="C81" s="235">
        <f t="shared" si="0"/>
        <v>907500</v>
      </c>
      <c r="D81" s="201"/>
      <c r="E81" s="201">
        <v>907500</v>
      </c>
      <c r="F81" s="203"/>
    </row>
    <row r="82" spans="1:6" s="10" customFormat="1" ht="18" customHeight="1" hidden="1">
      <c r="A82" s="144">
        <v>30000000</v>
      </c>
      <c r="B82" s="223" t="s">
        <v>39</v>
      </c>
      <c r="C82" s="235">
        <f t="shared" si="0"/>
        <v>0</v>
      </c>
      <c r="D82" s="201">
        <f>D83</f>
        <v>0</v>
      </c>
      <c r="E82" s="201">
        <f>E84</f>
        <v>0</v>
      </c>
      <c r="F82" s="201">
        <f>F84</f>
        <v>0</v>
      </c>
    </row>
    <row r="83" spans="1:7" s="25" customFormat="1" ht="58.5" customHeight="1" hidden="1">
      <c r="A83" s="204">
        <v>31010200</v>
      </c>
      <c r="B83" s="225" t="s">
        <v>123</v>
      </c>
      <c r="C83" s="235">
        <f t="shared" si="0"/>
        <v>0</v>
      </c>
      <c r="D83" s="206">
        <v>0</v>
      </c>
      <c r="E83" s="210"/>
      <c r="F83" s="210"/>
      <c r="G83" s="26"/>
    </row>
    <row r="84" spans="1:6" s="3" customFormat="1" ht="18" customHeight="1" hidden="1">
      <c r="A84" s="144">
        <v>33000000</v>
      </c>
      <c r="B84" s="223" t="s">
        <v>155</v>
      </c>
      <c r="C84" s="235">
        <f t="shared" si="0"/>
        <v>0</v>
      </c>
      <c r="D84" s="201"/>
      <c r="E84" s="212">
        <f>E85</f>
        <v>0</v>
      </c>
      <c r="F84" s="212">
        <f>F85</f>
        <v>0</v>
      </c>
    </row>
    <row r="85" spans="1:6" s="3" customFormat="1" ht="18" customHeight="1" hidden="1">
      <c r="A85" s="204">
        <v>33010000</v>
      </c>
      <c r="B85" s="200" t="s">
        <v>156</v>
      </c>
      <c r="C85" s="235">
        <f t="shared" si="0"/>
        <v>0</v>
      </c>
      <c r="D85" s="201"/>
      <c r="E85" s="210">
        <f>E86</f>
        <v>0</v>
      </c>
      <c r="F85" s="210">
        <f>E85</f>
        <v>0</v>
      </c>
    </row>
    <row r="86" spans="1:6" s="4" customFormat="1" ht="104.25" customHeight="1" hidden="1">
      <c r="A86" s="204">
        <v>33010100</v>
      </c>
      <c r="B86" s="200" t="s">
        <v>182</v>
      </c>
      <c r="C86" s="235">
        <f t="shared" si="0"/>
        <v>0</v>
      </c>
      <c r="D86" s="206"/>
      <c r="E86" s="210">
        <v>0</v>
      </c>
      <c r="F86" s="210">
        <f>E86</f>
        <v>0</v>
      </c>
    </row>
    <row r="87" spans="1:6" ht="31.5" hidden="1">
      <c r="A87" s="204">
        <v>50080200</v>
      </c>
      <c r="B87" s="200" t="s">
        <v>67</v>
      </c>
      <c r="C87" s="236">
        <f t="shared" si="0"/>
        <v>0</v>
      </c>
      <c r="D87" s="207"/>
      <c r="E87" s="207"/>
      <c r="F87" s="207"/>
    </row>
    <row r="88" spans="1:6" ht="20.25" hidden="1">
      <c r="A88" s="146">
        <v>50000000</v>
      </c>
      <c r="B88" s="227" t="s">
        <v>50</v>
      </c>
      <c r="C88" s="237">
        <f t="shared" si="0"/>
        <v>0</v>
      </c>
      <c r="D88" s="216"/>
      <c r="E88" s="201">
        <f>E89</f>
        <v>0</v>
      </c>
      <c r="F88" s="207"/>
    </row>
    <row r="89" spans="1:6" ht="63" customHeight="1" hidden="1">
      <c r="A89" s="217">
        <v>50110000</v>
      </c>
      <c r="B89" s="229" t="s">
        <v>51</v>
      </c>
      <c r="C89" s="237">
        <f t="shared" si="0"/>
        <v>0</v>
      </c>
      <c r="D89" s="218"/>
      <c r="E89" s="206">
        <v>0</v>
      </c>
      <c r="F89" s="207"/>
    </row>
    <row r="90" spans="1:8" s="11" customFormat="1" ht="18" customHeight="1" hidden="1">
      <c r="A90" s="264"/>
      <c r="B90" s="265" t="s">
        <v>42</v>
      </c>
      <c r="C90" s="266">
        <f t="shared" si="0"/>
        <v>127248500</v>
      </c>
      <c r="D90" s="267">
        <f>D8+D56+D82</f>
        <v>126276700</v>
      </c>
      <c r="E90" s="267">
        <f>E8+E56+E82+E88</f>
        <v>971800</v>
      </c>
      <c r="F90" s="267">
        <f>F8+F56+F82</f>
        <v>0</v>
      </c>
      <c r="G90" s="21"/>
      <c r="H90" s="12"/>
    </row>
    <row r="91" spans="1:6" s="2" customFormat="1" ht="40.5" customHeight="1">
      <c r="A91" s="144">
        <v>40000000</v>
      </c>
      <c r="B91" s="223" t="s">
        <v>34</v>
      </c>
      <c r="C91" s="235">
        <v>11097000</v>
      </c>
      <c r="D91" s="235">
        <v>11097000</v>
      </c>
      <c r="E91" s="16"/>
      <c r="F91" s="16"/>
    </row>
    <row r="92" spans="1:6" s="3" customFormat="1" ht="26.25" customHeight="1">
      <c r="A92" s="144">
        <v>41000000</v>
      </c>
      <c r="B92" s="223" t="s">
        <v>35</v>
      </c>
      <c r="C92" s="235">
        <v>11097000</v>
      </c>
      <c r="D92" s="235">
        <v>11097000</v>
      </c>
      <c r="E92" s="16"/>
      <c r="F92" s="16"/>
    </row>
    <row r="93" spans="1:6" s="2" customFormat="1" ht="23.25" customHeight="1" hidden="1">
      <c r="A93" s="144">
        <v>41020000</v>
      </c>
      <c r="B93" s="223" t="s">
        <v>36</v>
      </c>
      <c r="C93" s="270"/>
      <c r="D93" s="235">
        <v>11097000</v>
      </c>
      <c r="E93" s="16"/>
      <c r="F93" s="278"/>
    </row>
    <row r="94" spans="1:6" s="249" customFormat="1" ht="25.5" customHeight="1" hidden="1">
      <c r="A94" s="145">
        <v>41020100</v>
      </c>
      <c r="B94" s="228" t="s">
        <v>86</v>
      </c>
      <c r="C94" s="270"/>
      <c r="D94" s="235">
        <v>11097000</v>
      </c>
      <c r="E94" s="272"/>
      <c r="F94" s="279"/>
    </row>
    <row r="95" spans="1:6" ht="27.75" customHeight="1" hidden="1">
      <c r="A95" s="144">
        <v>41030000</v>
      </c>
      <c r="B95" s="223" t="s">
        <v>186</v>
      </c>
      <c r="C95" s="270"/>
      <c r="D95" s="235">
        <v>11097000</v>
      </c>
      <c r="E95" s="273"/>
      <c r="F95" s="280"/>
    </row>
    <row r="96" spans="1:6" ht="12" customHeight="1" hidden="1">
      <c r="A96" s="219"/>
      <c r="B96" s="230"/>
      <c r="C96" s="270"/>
      <c r="D96" s="235">
        <v>11097000</v>
      </c>
      <c r="E96" s="273"/>
      <c r="F96" s="280"/>
    </row>
    <row r="97" spans="1:6" s="13" customFormat="1" ht="35.25" customHeight="1" hidden="1">
      <c r="A97" s="145">
        <v>41033900</v>
      </c>
      <c r="B97" s="228" t="s">
        <v>87</v>
      </c>
      <c r="C97" s="270"/>
      <c r="D97" s="235">
        <v>11097000</v>
      </c>
      <c r="E97" s="274"/>
      <c r="F97" s="279"/>
    </row>
    <row r="98" spans="1:6" s="4" customFormat="1" ht="140.25" customHeight="1" hidden="1">
      <c r="A98" s="204">
        <v>41030700</v>
      </c>
      <c r="B98" s="200" t="s">
        <v>52</v>
      </c>
      <c r="C98" s="270"/>
      <c r="D98" s="235">
        <v>11097000</v>
      </c>
      <c r="E98" s="275"/>
      <c r="F98" s="281"/>
    </row>
    <row r="99" spans="1:6" s="4" customFormat="1" ht="33.75" customHeight="1" hidden="1">
      <c r="A99" s="204">
        <v>41034200</v>
      </c>
      <c r="B99" s="200" t="s">
        <v>88</v>
      </c>
      <c r="C99" s="270"/>
      <c r="D99" s="235">
        <v>11097000</v>
      </c>
      <c r="E99" s="275"/>
      <c r="F99" s="281"/>
    </row>
    <row r="100" spans="1:6" s="4" customFormat="1" ht="32.25" customHeight="1">
      <c r="A100" s="146">
        <v>41020000</v>
      </c>
      <c r="B100" s="227" t="s">
        <v>196</v>
      </c>
      <c r="C100" s="235">
        <v>11097000</v>
      </c>
      <c r="D100" s="235">
        <v>11097000</v>
      </c>
      <c r="E100" s="275"/>
      <c r="F100" s="281"/>
    </row>
    <row r="101" spans="1:6" s="13" customFormat="1" ht="117" customHeight="1">
      <c r="A101" s="217">
        <v>41021400</v>
      </c>
      <c r="B101" s="250" t="s">
        <v>197</v>
      </c>
      <c r="C101" s="235">
        <v>11097000</v>
      </c>
      <c r="D101" s="300">
        <v>11097000</v>
      </c>
      <c r="E101" s="274"/>
      <c r="F101" s="279"/>
    </row>
    <row r="102" spans="1:6" s="4" customFormat="1" ht="60" customHeight="1" hidden="1">
      <c r="A102" s="209">
        <v>41040500</v>
      </c>
      <c r="B102" s="224" t="s">
        <v>191</v>
      </c>
      <c r="C102" s="270"/>
      <c r="D102" s="206"/>
      <c r="E102" s="275"/>
      <c r="F102" s="281"/>
    </row>
    <row r="103" spans="1:6" s="4" customFormat="1" ht="39.75" customHeight="1" hidden="1">
      <c r="A103" s="146">
        <v>41050000</v>
      </c>
      <c r="B103" s="227" t="s">
        <v>187</v>
      </c>
      <c r="C103" s="270"/>
      <c r="D103" s="201"/>
      <c r="E103" s="16">
        <f>SUM(E105,E106,E107,E109,E111,E112,E110,E113,E108,E104)</f>
        <v>0</v>
      </c>
      <c r="F103" s="16">
        <f>SUM(F105,F106,F107,F109,F111,F112,F110,F113,F108,F104)</f>
        <v>0</v>
      </c>
    </row>
    <row r="104" spans="1:6" s="13" customFormat="1" ht="36" customHeight="1" hidden="1">
      <c r="A104" s="217">
        <v>41051000</v>
      </c>
      <c r="B104" s="285" t="s">
        <v>166</v>
      </c>
      <c r="C104" s="270">
        <f>SUM(D104,E104)</f>
        <v>0</v>
      </c>
      <c r="D104" s="206"/>
      <c r="E104" s="274"/>
      <c r="F104" s="279"/>
    </row>
    <row r="105" spans="1:6" s="25" customFormat="1" ht="56.25" hidden="1">
      <c r="A105" s="283">
        <v>41051100</v>
      </c>
      <c r="B105" s="287" t="s">
        <v>209</v>
      </c>
      <c r="C105" s="284">
        <f>D105+E105</f>
        <v>0</v>
      </c>
      <c r="D105" s="206"/>
      <c r="E105" s="272"/>
      <c r="F105" s="272"/>
    </row>
    <row r="106" spans="1:6" s="13" customFormat="1" ht="59.25" customHeight="1" hidden="1">
      <c r="A106" s="145">
        <v>41030700</v>
      </c>
      <c r="B106" s="286" t="s">
        <v>52</v>
      </c>
      <c r="C106" s="270">
        <f t="shared" si="0"/>
        <v>0</v>
      </c>
      <c r="D106" s="206"/>
      <c r="E106" s="274"/>
      <c r="F106" s="279"/>
    </row>
    <row r="107" spans="1:6" s="13" customFormat="1" ht="75" hidden="1">
      <c r="A107" s="251">
        <v>41050200</v>
      </c>
      <c r="B107" s="252" t="s">
        <v>188</v>
      </c>
      <c r="C107" s="270">
        <f t="shared" si="0"/>
        <v>0</v>
      </c>
      <c r="D107" s="206"/>
      <c r="E107" s="274"/>
      <c r="F107" s="279"/>
    </row>
    <row r="108" spans="1:6" s="13" customFormat="1" ht="31.5" customHeight="1" hidden="1">
      <c r="A108" s="251">
        <v>41051400</v>
      </c>
      <c r="B108" s="252" t="s">
        <v>175</v>
      </c>
      <c r="C108" s="270">
        <f t="shared" si="0"/>
        <v>0</v>
      </c>
      <c r="D108" s="206"/>
      <c r="E108" s="274"/>
      <c r="F108" s="279"/>
    </row>
    <row r="109" spans="1:6" s="25" customFormat="1" ht="45" customHeight="1" hidden="1">
      <c r="A109" s="217">
        <v>41051500</v>
      </c>
      <c r="B109" s="229" t="s">
        <v>43</v>
      </c>
      <c r="C109" s="270">
        <f t="shared" si="0"/>
        <v>0</v>
      </c>
      <c r="D109" s="206"/>
      <c r="E109" s="276"/>
      <c r="F109" s="282"/>
    </row>
    <row r="110" spans="1:6" s="25" customFormat="1" ht="28.5" customHeight="1" hidden="1">
      <c r="A110" s="253">
        <v>41053000</v>
      </c>
      <c r="B110" s="229" t="s">
        <v>169</v>
      </c>
      <c r="C110" s="270">
        <f t="shared" si="0"/>
        <v>0</v>
      </c>
      <c r="D110" s="206"/>
      <c r="E110" s="276"/>
      <c r="F110" s="282"/>
    </row>
    <row r="111" spans="1:6" s="25" customFormat="1" ht="21" customHeight="1" hidden="1">
      <c r="A111" s="251">
        <v>41053900</v>
      </c>
      <c r="B111" s="252" t="s">
        <v>148</v>
      </c>
      <c r="C111" s="270">
        <f t="shared" si="0"/>
        <v>0</v>
      </c>
      <c r="D111" s="206"/>
      <c r="E111" s="276"/>
      <c r="F111" s="282"/>
    </row>
    <row r="112" spans="1:6" s="4" customFormat="1" ht="48.75" customHeight="1" hidden="1">
      <c r="A112" s="219">
        <v>41055000</v>
      </c>
      <c r="B112" s="219" t="s">
        <v>144</v>
      </c>
      <c r="C112" s="270">
        <f t="shared" si="0"/>
        <v>0</v>
      </c>
      <c r="D112" s="222">
        <v>0</v>
      </c>
      <c r="E112" s="275"/>
      <c r="F112" s="281"/>
    </row>
    <row r="113" spans="1:6" s="4" customFormat="1" ht="15.75" customHeight="1" hidden="1">
      <c r="A113" s="209"/>
      <c r="B113" s="208"/>
      <c r="C113" s="270">
        <f t="shared" si="0"/>
        <v>0</v>
      </c>
      <c r="D113" s="222">
        <v>0</v>
      </c>
      <c r="E113" s="275"/>
      <c r="F113" s="281"/>
    </row>
    <row r="114" spans="1:6" s="4" customFormat="1" ht="18.75" hidden="1">
      <c r="A114" s="220"/>
      <c r="B114" s="221"/>
      <c r="C114" s="270">
        <f aca="true" t="shared" si="1" ref="C114:C121">D114+E114</f>
        <v>0</v>
      </c>
      <c r="D114" s="206">
        <v>0</v>
      </c>
      <c r="E114" s="275"/>
      <c r="F114" s="281"/>
    </row>
    <row r="115" spans="1:6" ht="63" hidden="1">
      <c r="A115" s="204">
        <v>41036000</v>
      </c>
      <c r="B115" s="205" t="s">
        <v>56</v>
      </c>
      <c r="C115" s="271">
        <f t="shared" si="1"/>
        <v>0</v>
      </c>
      <c r="D115" s="207"/>
      <c r="E115" s="275"/>
      <c r="F115" s="281"/>
    </row>
    <row r="116" spans="1:6" ht="62.25" customHeight="1" hidden="1">
      <c r="A116" s="204">
        <v>41036300</v>
      </c>
      <c r="B116" s="205" t="s">
        <v>53</v>
      </c>
      <c r="C116" s="271">
        <f t="shared" si="1"/>
        <v>0</v>
      </c>
      <c r="D116" s="207"/>
      <c r="E116" s="275"/>
      <c r="F116" s="281"/>
    </row>
    <row r="117" spans="1:6" ht="62.25" customHeight="1" hidden="1">
      <c r="A117" s="204">
        <v>41037000</v>
      </c>
      <c r="B117" s="205" t="s">
        <v>54</v>
      </c>
      <c r="C117" s="271">
        <f t="shared" si="1"/>
        <v>0</v>
      </c>
      <c r="D117" s="207"/>
      <c r="E117" s="275"/>
      <c r="F117" s="281"/>
    </row>
    <row r="118" spans="1:6" ht="62.25" customHeight="1" hidden="1">
      <c r="A118" s="204">
        <v>41038000</v>
      </c>
      <c r="B118" s="205" t="s">
        <v>55</v>
      </c>
      <c r="C118" s="271">
        <f t="shared" si="1"/>
        <v>0</v>
      </c>
      <c r="D118" s="207"/>
      <c r="E118" s="275"/>
      <c r="F118" s="281"/>
    </row>
    <row r="119" spans="1:6" ht="62.25" customHeight="1" hidden="1">
      <c r="A119" s="204">
        <v>41038200</v>
      </c>
      <c r="B119" s="205" t="s">
        <v>58</v>
      </c>
      <c r="C119" s="271">
        <f t="shared" si="1"/>
        <v>0</v>
      </c>
      <c r="D119" s="207"/>
      <c r="E119" s="275"/>
      <c r="F119" s="281"/>
    </row>
    <row r="120" spans="1:6" s="3" customFormat="1" ht="15" customHeight="1" hidden="1">
      <c r="A120" s="213">
        <v>43000000</v>
      </c>
      <c r="B120" s="214" t="s">
        <v>57</v>
      </c>
      <c r="C120" s="271">
        <f t="shared" si="1"/>
        <v>0</v>
      </c>
      <c r="D120" s="203"/>
      <c r="E120" s="273">
        <f>E121</f>
        <v>0</v>
      </c>
      <c r="F120" s="280">
        <f>F121</f>
        <v>0</v>
      </c>
    </row>
    <row r="121" spans="1:6" ht="31.5" hidden="1">
      <c r="A121" s="204">
        <v>43010000</v>
      </c>
      <c r="B121" s="205" t="s">
        <v>37</v>
      </c>
      <c r="C121" s="271">
        <f t="shared" si="1"/>
        <v>0</v>
      </c>
      <c r="D121" s="207"/>
      <c r="E121" s="275">
        <v>0</v>
      </c>
      <c r="F121" s="281">
        <f>E121</f>
        <v>0</v>
      </c>
    </row>
    <row r="122" spans="1:6" s="13" customFormat="1" ht="24.75" customHeight="1">
      <c r="A122" s="264"/>
      <c r="B122" s="268" t="s">
        <v>38</v>
      </c>
      <c r="C122" s="266">
        <v>11097000</v>
      </c>
      <c r="D122" s="266">
        <v>11097000</v>
      </c>
      <c r="E122" s="277"/>
      <c r="F122" s="277"/>
    </row>
    <row r="123" spans="1:6" ht="15.75" customHeight="1">
      <c r="A123" s="5"/>
      <c r="B123" s="20"/>
      <c r="C123" s="20"/>
      <c r="D123" s="28" t="s">
        <v>132</v>
      </c>
      <c r="E123" s="28"/>
      <c r="F123" s="28"/>
    </row>
    <row r="124" spans="1:6" ht="15.75" customHeight="1">
      <c r="A124" s="5"/>
      <c r="B124" s="20"/>
      <c r="C124" s="20"/>
      <c r="D124" s="28" t="s">
        <v>132</v>
      </c>
      <c r="E124" s="29"/>
      <c r="F124" s="28"/>
    </row>
    <row r="125" spans="1:6" ht="22.5" customHeight="1">
      <c r="A125" s="345" t="s">
        <v>210</v>
      </c>
      <c r="B125" s="346"/>
      <c r="C125" s="8"/>
      <c r="D125" s="28"/>
      <c r="E125" s="15" t="s">
        <v>211</v>
      </c>
      <c r="F125" s="28"/>
    </row>
    <row r="126" spans="1:6" ht="18.75">
      <c r="A126" s="7"/>
      <c r="B126" s="22"/>
      <c r="C126" s="22"/>
      <c r="D126" s="28"/>
      <c r="E126" s="28"/>
      <c r="F126" s="28"/>
    </row>
    <row r="127" spans="1:6" ht="12.75">
      <c r="A127" s="30"/>
      <c r="B127" s="31"/>
      <c r="C127" s="31"/>
      <c r="D127" s="28"/>
      <c r="E127" s="28"/>
      <c r="F127" s="28"/>
    </row>
    <row r="128" spans="1:6" ht="12.75">
      <c r="A128" s="30"/>
      <c r="B128" s="31"/>
      <c r="C128" s="31"/>
      <c r="D128" s="28"/>
      <c r="E128" s="28"/>
      <c r="F128" s="28"/>
    </row>
    <row r="129" spans="1:6" ht="12.75">
      <c r="A129" s="30"/>
      <c r="B129" s="31"/>
      <c r="C129" s="31"/>
      <c r="D129" s="28"/>
      <c r="E129" s="28"/>
      <c r="F129" s="28"/>
    </row>
    <row r="130" spans="1:6" ht="12.75">
      <c r="A130" s="30"/>
      <c r="B130" s="31"/>
      <c r="C130" s="31"/>
      <c r="D130" s="28"/>
      <c r="E130" s="28"/>
      <c r="F130" s="28"/>
    </row>
    <row r="131" spans="1:6" ht="12.75">
      <c r="A131" s="30"/>
      <c r="B131" s="31"/>
      <c r="C131" s="31"/>
      <c r="D131" s="28"/>
      <c r="E131" s="28"/>
      <c r="F131" s="28"/>
    </row>
    <row r="132" spans="1:6" ht="12.75">
      <c r="A132" s="30"/>
      <c r="B132" s="31"/>
      <c r="C132" s="31"/>
      <c r="D132" s="28"/>
      <c r="E132" s="28"/>
      <c r="F132" s="28"/>
    </row>
    <row r="133" spans="1:6" ht="12.75">
      <c r="A133" s="30"/>
      <c r="B133" s="31"/>
      <c r="C133" s="31"/>
      <c r="D133" s="28"/>
      <c r="E133" s="28"/>
      <c r="F133" s="28"/>
    </row>
    <row r="134" spans="1:6" ht="12.75">
      <c r="A134" s="30"/>
      <c r="B134" s="31"/>
      <c r="C134" s="31"/>
      <c r="D134" s="28"/>
      <c r="E134" s="28"/>
      <c r="F134" s="28"/>
    </row>
    <row r="135" spans="1:6" ht="12.75">
      <c r="A135" s="30"/>
      <c r="B135" s="31"/>
      <c r="C135" s="31"/>
      <c r="D135" s="28"/>
      <c r="E135" s="28"/>
      <c r="F135" s="28"/>
    </row>
    <row r="136" spans="1:6" ht="12.75">
      <c r="A136" s="30"/>
      <c r="B136" s="31"/>
      <c r="C136" s="31"/>
      <c r="D136" s="28"/>
      <c r="E136" s="28"/>
      <c r="F136" s="28"/>
    </row>
    <row r="137" spans="1:6" ht="12.75">
      <c r="A137" s="30"/>
      <c r="B137" s="31"/>
      <c r="C137" s="31"/>
      <c r="D137" s="28"/>
      <c r="E137" s="28"/>
      <c r="F137" s="28"/>
    </row>
    <row r="138" spans="1:6" ht="12.75">
      <c r="A138" s="30"/>
      <c r="B138" s="31"/>
      <c r="C138" s="31"/>
      <c r="D138" s="28"/>
      <c r="E138" s="28"/>
      <c r="F138" s="28"/>
    </row>
    <row r="139" spans="3:6" ht="12.75">
      <c r="C139" s="31"/>
      <c r="D139" s="28"/>
      <c r="E139" s="28"/>
      <c r="F139" s="28"/>
    </row>
    <row r="140" spans="3:6" ht="12.75">
      <c r="C140" s="31"/>
      <c r="D140" s="28"/>
      <c r="E140" s="28"/>
      <c r="F140" s="28"/>
    </row>
    <row r="141" spans="3:6" ht="12.75">
      <c r="C141" s="31"/>
      <c r="D141" s="28"/>
      <c r="E141" s="28"/>
      <c r="F141" s="28"/>
    </row>
    <row r="142" spans="3:6" ht="12.75">
      <c r="C142" s="31"/>
      <c r="D142" s="28"/>
      <c r="E142" s="28"/>
      <c r="F142" s="28"/>
    </row>
    <row r="143" spans="3:6" ht="12.75">
      <c r="C143" s="31"/>
      <c r="D143" s="28"/>
      <c r="E143" s="28"/>
      <c r="F143" s="28"/>
    </row>
    <row r="144" spans="3:6" ht="12.75">
      <c r="C144" s="31"/>
      <c r="D144" s="28"/>
      <c r="E144" s="28"/>
      <c r="F144" s="28"/>
    </row>
    <row r="145" spans="3:6" ht="12.75">
      <c r="C145" s="31"/>
      <c r="D145" s="28"/>
      <c r="E145" s="28"/>
      <c r="F145" s="28"/>
    </row>
    <row r="146" spans="3:6" ht="12.75">
      <c r="C146" s="31"/>
      <c r="D146" s="28"/>
      <c r="E146" s="28"/>
      <c r="F146" s="28"/>
    </row>
    <row r="147" spans="3:6" ht="12.75">
      <c r="C147" s="31"/>
      <c r="D147" s="28"/>
      <c r="E147" s="28"/>
      <c r="F147" s="28"/>
    </row>
    <row r="148" spans="3:6" ht="12.75">
      <c r="C148" s="31"/>
      <c r="D148" s="28"/>
      <c r="E148" s="28"/>
      <c r="F148" s="28"/>
    </row>
    <row r="149" spans="3:6" ht="12.75">
      <c r="C149" s="31"/>
      <c r="D149" s="28"/>
      <c r="E149" s="28"/>
      <c r="F149" s="28"/>
    </row>
    <row r="150" spans="3:6" ht="12.75">
      <c r="C150" s="31"/>
      <c r="D150" s="28"/>
      <c r="E150" s="28"/>
      <c r="F150" s="28"/>
    </row>
    <row r="151" spans="3:6" ht="12.75">
      <c r="C151" s="31"/>
      <c r="D151" s="28"/>
      <c r="E151" s="28"/>
      <c r="F151" s="28"/>
    </row>
    <row r="152" spans="3:6" ht="12.75">
      <c r="C152" s="31"/>
      <c r="D152" s="28"/>
      <c r="E152" s="28"/>
      <c r="F152" s="28"/>
    </row>
    <row r="153" spans="3:6" ht="12.75">
      <c r="C153" s="31"/>
      <c r="D153" s="28"/>
      <c r="E153" s="28"/>
      <c r="F153" s="28"/>
    </row>
    <row r="154" spans="3:6" ht="12.75">
      <c r="C154" s="31"/>
      <c r="D154" s="28"/>
      <c r="E154" s="28"/>
      <c r="F154" s="28"/>
    </row>
  </sheetData>
  <sheetProtection/>
  <mergeCells count="8">
    <mergeCell ref="A125:B125"/>
    <mergeCell ref="E1:F1"/>
    <mergeCell ref="A5:A6"/>
    <mergeCell ref="B5:B6"/>
    <mergeCell ref="D5:D6"/>
    <mergeCell ref="E5:F5"/>
    <mergeCell ref="C5:C6"/>
    <mergeCell ref="A3:F3"/>
  </mergeCells>
  <printOptions horizontalCentered="1"/>
  <pageMargins left="0.3937007874015748" right="0.3937007874015748" top="1.1811023622047245" bottom="0.35433070866141736" header="0" footer="0"/>
  <pageSetup horizontalDpi="600" verticalDpi="600" orientation="landscape" paperSize="9" scale="56" r:id="rId1"/>
  <headerFooter differentFirst="1" alignWithMargins="0">
    <oddHeader>&amp;C&amp;"Times New Roman,обычный"&amp;14&amp;P&amp;R&amp;"Times New Roman,обычный"&amp;14Продовження  додатка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showZeros="0" view="pageBreakPreview" zoomScale="60" zoomScaleNormal="50" zoomScalePageLayoutView="50" workbookViewId="0" topLeftCell="B1">
      <selection activeCell="B2" sqref="B2:Q2"/>
    </sheetView>
  </sheetViews>
  <sheetFormatPr defaultColWidth="8.8515625" defaultRowHeight="12.75"/>
  <cols>
    <col min="1" max="1" width="3.7109375" style="115" hidden="1" customWidth="1"/>
    <col min="2" max="2" width="17.140625" style="97" customWidth="1"/>
    <col min="3" max="3" width="15.00390625" style="97" customWidth="1"/>
    <col min="4" max="4" width="16.421875" style="97" customWidth="1"/>
    <col min="5" max="5" width="59.140625" style="120" customWidth="1"/>
    <col min="6" max="6" width="17.140625" style="97" customWidth="1"/>
    <col min="7" max="7" width="16.8515625" style="97" customWidth="1"/>
    <col min="8" max="8" width="18.140625" style="97" customWidth="1"/>
    <col min="9" max="9" width="14.8515625" style="97" customWidth="1"/>
    <col min="10" max="10" width="15.421875" style="97" customWidth="1"/>
    <col min="11" max="11" width="16.8515625" style="97" customWidth="1"/>
    <col min="12" max="12" width="16.00390625" style="97" customWidth="1"/>
    <col min="13" max="13" width="19.140625" style="97" customWidth="1"/>
    <col min="14" max="14" width="14.140625" style="98" customWidth="1"/>
    <col min="15" max="15" width="16.421875" style="97" customWidth="1"/>
    <col min="16" max="16" width="12.57421875" style="97" customWidth="1"/>
    <col min="17" max="17" width="19.28125" style="97" customWidth="1"/>
    <col min="18" max="18" width="19.57421875" style="152" customWidth="1"/>
    <col min="19" max="19" width="8.8515625" style="98" customWidth="1"/>
    <col min="20" max="20" width="22.57421875" style="98" customWidth="1"/>
    <col min="21" max="21" width="19.421875" style="98" customWidth="1"/>
    <col min="22" max="22" width="13.00390625" style="98" bestFit="1" customWidth="1"/>
    <col min="23" max="16384" width="8.8515625" style="98" customWidth="1"/>
  </cols>
  <sheetData>
    <row r="1" spans="1:18" ht="106.5" customHeight="1">
      <c r="A1" s="94"/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M1" s="94"/>
      <c r="N1" s="96"/>
      <c r="P1" s="364" t="s">
        <v>266</v>
      </c>
      <c r="Q1" s="364"/>
      <c r="R1" s="364"/>
    </row>
    <row r="2" spans="1:18" ht="30.75" customHeight="1">
      <c r="A2" s="99"/>
      <c r="B2" s="366" t="s">
        <v>207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150"/>
    </row>
    <row r="3" spans="1:18" ht="22.5" customHeight="1">
      <c r="A3" s="99"/>
      <c r="B3" s="368">
        <v>2553900000</v>
      </c>
      <c r="C3" s="369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50"/>
    </row>
    <row r="4" spans="1:18" ht="28.5" customHeight="1">
      <c r="A4" s="99"/>
      <c r="B4" s="367" t="s">
        <v>104</v>
      </c>
      <c r="C4" s="367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100"/>
      <c r="P4" s="100"/>
      <c r="Q4" s="100"/>
      <c r="R4" s="150" t="s">
        <v>97</v>
      </c>
    </row>
    <row r="5" spans="1:18" s="104" customFormat="1" ht="72" customHeight="1">
      <c r="A5" s="360"/>
      <c r="B5" s="362" t="s">
        <v>16</v>
      </c>
      <c r="C5" s="362" t="s">
        <v>158</v>
      </c>
      <c r="D5" s="362" t="s">
        <v>163</v>
      </c>
      <c r="E5" s="371" t="s">
        <v>157</v>
      </c>
      <c r="F5" s="361" t="s">
        <v>20</v>
      </c>
      <c r="G5" s="361"/>
      <c r="H5" s="361"/>
      <c r="I5" s="361"/>
      <c r="J5" s="361"/>
      <c r="K5" s="361" t="s">
        <v>21</v>
      </c>
      <c r="L5" s="361"/>
      <c r="M5" s="361"/>
      <c r="N5" s="361"/>
      <c r="O5" s="361"/>
      <c r="P5" s="361"/>
      <c r="Q5" s="361"/>
      <c r="R5" s="365" t="s">
        <v>112</v>
      </c>
    </row>
    <row r="6" spans="1:18" s="104" customFormat="1" ht="21" customHeight="1">
      <c r="A6" s="360"/>
      <c r="B6" s="362"/>
      <c r="C6" s="362"/>
      <c r="D6" s="362"/>
      <c r="E6" s="371"/>
      <c r="F6" s="361" t="s">
        <v>159</v>
      </c>
      <c r="G6" s="361" t="s">
        <v>135</v>
      </c>
      <c r="H6" s="359" t="s">
        <v>136</v>
      </c>
      <c r="I6" s="359"/>
      <c r="J6" s="359" t="s">
        <v>137</v>
      </c>
      <c r="K6" s="361" t="s">
        <v>159</v>
      </c>
      <c r="L6" s="359" t="s">
        <v>17</v>
      </c>
      <c r="M6" s="359"/>
      <c r="N6" s="370" t="s">
        <v>135</v>
      </c>
      <c r="O6" s="359" t="s">
        <v>136</v>
      </c>
      <c r="P6" s="359"/>
      <c r="Q6" s="359" t="s">
        <v>137</v>
      </c>
      <c r="R6" s="365"/>
    </row>
    <row r="7" spans="1:18" s="104" customFormat="1" ht="190.5" customHeight="1">
      <c r="A7" s="360"/>
      <c r="B7" s="362"/>
      <c r="C7" s="362"/>
      <c r="D7" s="362"/>
      <c r="E7" s="371"/>
      <c r="F7" s="361"/>
      <c r="G7" s="361"/>
      <c r="H7" s="102" t="s">
        <v>138</v>
      </c>
      <c r="I7" s="102" t="s">
        <v>139</v>
      </c>
      <c r="J7" s="359"/>
      <c r="K7" s="361"/>
      <c r="L7" s="102" t="s">
        <v>18</v>
      </c>
      <c r="M7" s="289" t="s">
        <v>19</v>
      </c>
      <c r="N7" s="370"/>
      <c r="O7" s="102" t="s">
        <v>138</v>
      </c>
      <c r="P7" s="102" t="s">
        <v>139</v>
      </c>
      <c r="Q7" s="359"/>
      <c r="R7" s="365"/>
    </row>
    <row r="8" spans="2:18" ht="19.5" customHeight="1">
      <c r="B8" s="158">
        <v>1</v>
      </c>
      <c r="C8" s="158">
        <v>2</v>
      </c>
      <c r="D8" s="158">
        <v>3</v>
      </c>
      <c r="E8" s="159">
        <v>4</v>
      </c>
      <c r="F8" s="160">
        <v>5</v>
      </c>
      <c r="G8" s="160">
        <v>6</v>
      </c>
      <c r="H8" s="160">
        <v>7</v>
      </c>
      <c r="I8" s="160">
        <v>8</v>
      </c>
      <c r="J8" s="160">
        <v>9</v>
      </c>
      <c r="K8" s="160">
        <v>10</v>
      </c>
      <c r="L8" s="160">
        <v>11</v>
      </c>
      <c r="M8" s="160">
        <v>12</v>
      </c>
      <c r="N8" s="161">
        <v>13</v>
      </c>
      <c r="O8" s="160">
        <v>14</v>
      </c>
      <c r="P8" s="160">
        <v>15</v>
      </c>
      <c r="Q8" s="160">
        <v>16</v>
      </c>
      <c r="R8" s="162">
        <v>17</v>
      </c>
    </row>
    <row r="9" spans="2:18" ht="42" customHeight="1">
      <c r="B9" s="156" t="s">
        <v>164</v>
      </c>
      <c r="C9" s="156"/>
      <c r="D9" s="156"/>
      <c r="E9" s="157" t="s">
        <v>195</v>
      </c>
      <c r="F9" s="333">
        <f>F10</f>
        <v>1900000</v>
      </c>
      <c r="G9" s="180">
        <f aca="true" t="shared" si="0" ref="G9:G19">F9-J9</f>
        <v>1900000</v>
      </c>
      <c r="H9" s="342">
        <f>H10</f>
        <v>1558000</v>
      </c>
      <c r="I9" s="294"/>
      <c r="J9" s="294"/>
      <c r="K9" s="295"/>
      <c r="L9" s="295"/>
      <c r="M9" s="295"/>
      <c r="N9" s="294"/>
      <c r="O9" s="294"/>
      <c r="P9" s="294"/>
      <c r="Q9" s="295"/>
      <c r="R9" s="180">
        <f aca="true" t="shared" si="1" ref="R9:R15">F9+K9</f>
        <v>1900000</v>
      </c>
    </row>
    <row r="10" spans="2:18" ht="44.25" customHeight="1">
      <c r="B10" s="155" t="s">
        <v>165</v>
      </c>
      <c r="C10" s="155"/>
      <c r="D10" s="155"/>
      <c r="E10" s="156" t="s">
        <v>195</v>
      </c>
      <c r="F10" s="333">
        <f>F11+F14+F16</f>
        <v>1900000</v>
      </c>
      <c r="G10" s="180">
        <f t="shared" si="0"/>
        <v>1900000</v>
      </c>
      <c r="H10" s="342">
        <f>H11+H14+H16</f>
        <v>1558000</v>
      </c>
      <c r="I10" s="294"/>
      <c r="J10" s="294"/>
      <c r="K10" s="295"/>
      <c r="L10" s="295"/>
      <c r="M10" s="295"/>
      <c r="N10" s="294"/>
      <c r="O10" s="294"/>
      <c r="P10" s="294"/>
      <c r="Q10" s="295"/>
      <c r="R10" s="180">
        <f t="shared" si="1"/>
        <v>1900000</v>
      </c>
    </row>
    <row r="11" spans="1:18" s="152" customFormat="1" ht="44.25" customHeight="1">
      <c r="A11" s="154"/>
      <c r="B11" s="107" t="s">
        <v>14</v>
      </c>
      <c r="C11" s="106" t="s">
        <v>215</v>
      </c>
      <c r="D11" s="107" t="s">
        <v>14</v>
      </c>
      <c r="E11" s="307" t="s">
        <v>216</v>
      </c>
      <c r="F11" s="313">
        <f>F12</f>
        <v>1000000</v>
      </c>
      <c r="G11" s="163">
        <f t="shared" si="0"/>
        <v>1000000</v>
      </c>
      <c r="H11" s="163">
        <f>H12</f>
        <v>820000</v>
      </c>
      <c r="I11" s="305"/>
      <c r="J11" s="305"/>
      <c r="K11" s="306"/>
      <c r="L11" s="306"/>
      <c r="M11" s="306"/>
      <c r="N11" s="305"/>
      <c r="O11" s="305"/>
      <c r="P11" s="305"/>
      <c r="Q11" s="306"/>
      <c r="R11" s="151">
        <f t="shared" si="1"/>
        <v>1000000</v>
      </c>
    </row>
    <row r="12" spans="1:18" s="152" customFormat="1" ht="110.25" customHeight="1">
      <c r="A12" s="154"/>
      <c r="B12" s="308" t="s">
        <v>217</v>
      </c>
      <c r="C12" s="109" t="s">
        <v>218</v>
      </c>
      <c r="D12" s="309" t="s">
        <v>14</v>
      </c>
      <c r="E12" s="310" t="s">
        <v>219</v>
      </c>
      <c r="F12" s="338">
        <f>F13</f>
        <v>1000000</v>
      </c>
      <c r="G12" s="164">
        <f t="shared" si="0"/>
        <v>1000000</v>
      </c>
      <c r="H12" s="164">
        <f>H13</f>
        <v>820000</v>
      </c>
      <c r="I12" s="162"/>
      <c r="J12" s="162"/>
      <c r="K12" s="336"/>
      <c r="L12" s="336"/>
      <c r="M12" s="336"/>
      <c r="N12" s="162"/>
      <c r="O12" s="162"/>
      <c r="P12" s="162"/>
      <c r="Q12" s="336"/>
      <c r="R12" s="168">
        <f t="shared" si="1"/>
        <v>1000000</v>
      </c>
    </row>
    <row r="13" spans="1:18" s="152" customFormat="1" ht="101.25" customHeight="1">
      <c r="A13" s="154"/>
      <c r="B13" s="311" t="s">
        <v>220</v>
      </c>
      <c r="C13" s="312" t="s">
        <v>221</v>
      </c>
      <c r="D13" s="312" t="s">
        <v>8</v>
      </c>
      <c r="E13" s="310" t="s">
        <v>222</v>
      </c>
      <c r="F13" s="338">
        <v>1000000</v>
      </c>
      <c r="G13" s="164">
        <f t="shared" si="0"/>
        <v>1000000</v>
      </c>
      <c r="H13" s="337">
        <v>820000</v>
      </c>
      <c r="I13" s="162"/>
      <c r="J13" s="162"/>
      <c r="K13" s="336"/>
      <c r="L13" s="336"/>
      <c r="M13" s="336"/>
      <c r="N13" s="162"/>
      <c r="O13" s="162"/>
      <c r="P13" s="162"/>
      <c r="Q13" s="336"/>
      <c r="R13" s="168">
        <f t="shared" si="1"/>
        <v>1000000</v>
      </c>
    </row>
    <row r="14" spans="1:18" s="104" customFormat="1" ht="34.5" customHeight="1">
      <c r="A14" s="292"/>
      <c r="B14" s="107" t="s">
        <v>14</v>
      </c>
      <c r="C14" s="111" t="s">
        <v>4</v>
      </c>
      <c r="D14" s="107" t="s">
        <v>14</v>
      </c>
      <c r="E14" s="184" t="s">
        <v>5</v>
      </c>
      <c r="F14" s="343">
        <f>F15</f>
        <v>600000</v>
      </c>
      <c r="G14" s="163">
        <f t="shared" si="0"/>
        <v>600000</v>
      </c>
      <c r="H14" s="334">
        <f>H15</f>
        <v>492000</v>
      </c>
      <c r="I14" s="102"/>
      <c r="J14" s="102"/>
      <c r="K14" s="293"/>
      <c r="L14" s="293"/>
      <c r="M14" s="293"/>
      <c r="N14" s="290"/>
      <c r="O14" s="102"/>
      <c r="P14" s="102"/>
      <c r="Q14" s="293"/>
      <c r="R14" s="151">
        <f t="shared" si="1"/>
        <v>600000</v>
      </c>
    </row>
    <row r="15" spans="2:18" ht="42.75" customHeight="1">
      <c r="B15" s="158">
        <v>116030</v>
      </c>
      <c r="C15" s="158">
        <v>6030</v>
      </c>
      <c r="D15" s="158">
        <v>620</v>
      </c>
      <c r="E15" s="159" t="s">
        <v>147</v>
      </c>
      <c r="F15" s="344">
        <v>600000</v>
      </c>
      <c r="G15" s="164">
        <f t="shared" si="0"/>
        <v>600000</v>
      </c>
      <c r="H15" s="335">
        <v>492000</v>
      </c>
      <c r="I15" s="160"/>
      <c r="J15" s="160"/>
      <c r="K15" s="291"/>
      <c r="L15" s="291"/>
      <c r="M15" s="291"/>
      <c r="N15" s="161"/>
      <c r="O15" s="160"/>
      <c r="P15" s="160"/>
      <c r="Q15" s="291"/>
      <c r="R15" s="168">
        <f t="shared" si="1"/>
        <v>600000</v>
      </c>
    </row>
    <row r="16" spans="2:18" ht="65.25" customHeight="1">
      <c r="B16" s="107" t="s">
        <v>14</v>
      </c>
      <c r="C16" s="111" t="s">
        <v>223</v>
      </c>
      <c r="D16" s="107" t="s">
        <v>14</v>
      </c>
      <c r="E16" s="314" t="s">
        <v>224</v>
      </c>
      <c r="F16" s="343">
        <f>F17</f>
        <v>300000</v>
      </c>
      <c r="G16" s="163">
        <f t="shared" si="0"/>
        <v>300000</v>
      </c>
      <c r="H16" s="334">
        <f>H17</f>
        <v>246000</v>
      </c>
      <c r="I16" s="160"/>
      <c r="J16" s="160"/>
      <c r="K16" s="291"/>
      <c r="L16" s="291"/>
      <c r="M16" s="291"/>
      <c r="N16" s="161"/>
      <c r="O16" s="160"/>
      <c r="P16" s="160"/>
      <c r="Q16" s="291"/>
      <c r="R16" s="151">
        <f aca="true" t="shared" si="2" ref="R16:R37">F16+K16</f>
        <v>300000</v>
      </c>
    </row>
    <row r="17" spans="2:18" ht="42.75" customHeight="1">
      <c r="B17" s="315" t="s">
        <v>225</v>
      </c>
      <c r="C17" s="109" t="s">
        <v>226</v>
      </c>
      <c r="D17" s="109" t="s">
        <v>227</v>
      </c>
      <c r="E17" s="316" t="s">
        <v>228</v>
      </c>
      <c r="F17" s="344">
        <v>300000</v>
      </c>
      <c r="G17" s="164">
        <f t="shared" si="0"/>
        <v>300000</v>
      </c>
      <c r="H17" s="335">
        <v>246000</v>
      </c>
      <c r="I17" s="160"/>
      <c r="J17" s="160"/>
      <c r="K17" s="291"/>
      <c r="L17" s="291"/>
      <c r="M17" s="291"/>
      <c r="N17" s="161"/>
      <c r="O17" s="160"/>
      <c r="P17" s="160"/>
      <c r="Q17" s="291"/>
      <c r="R17" s="168">
        <f t="shared" si="2"/>
        <v>300000</v>
      </c>
    </row>
    <row r="18" spans="1:18" s="152" customFormat="1" ht="61.5" customHeight="1">
      <c r="A18" s="154"/>
      <c r="B18" s="155" t="s">
        <v>151</v>
      </c>
      <c r="C18" s="155"/>
      <c r="D18" s="155"/>
      <c r="E18" s="157" t="s">
        <v>201</v>
      </c>
      <c r="F18" s="256">
        <f>F19</f>
        <v>7897000</v>
      </c>
      <c r="G18" s="180">
        <f t="shared" si="0"/>
        <v>7897000</v>
      </c>
      <c r="H18" s="178">
        <f>H19</f>
        <v>6474000</v>
      </c>
      <c r="I18" s="178">
        <f>I19</f>
        <v>0</v>
      </c>
      <c r="J18" s="178"/>
      <c r="K18" s="178"/>
      <c r="L18" s="178"/>
      <c r="M18" s="178"/>
      <c r="N18" s="179"/>
      <c r="O18" s="178"/>
      <c r="P18" s="178"/>
      <c r="Q18" s="178"/>
      <c r="R18" s="151">
        <f t="shared" si="2"/>
        <v>7897000</v>
      </c>
    </row>
    <row r="19" spans="1:18" s="152" customFormat="1" ht="64.5" customHeight="1">
      <c r="A19" s="154"/>
      <c r="B19" s="155" t="s">
        <v>152</v>
      </c>
      <c r="C19" s="155"/>
      <c r="D19" s="155"/>
      <c r="E19" s="157" t="s">
        <v>202</v>
      </c>
      <c r="F19" s="256">
        <f>F22+F28</f>
        <v>7897000</v>
      </c>
      <c r="G19" s="180">
        <f t="shared" si="0"/>
        <v>7897000</v>
      </c>
      <c r="H19" s="256">
        <f>H22+H28</f>
        <v>6474000</v>
      </c>
      <c r="I19" s="178"/>
      <c r="J19" s="178"/>
      <c r="K19" s="178"/>
      <c r="L19" s="178"/>
      <c r="M19" s="178"/>
      <c r="N19" s="179"/>
      <c r="O19" s="178"/>
      <c r="P19" s="178"/>
      <c r="Q19" s="178"/>
      <c r="R19" s="151">
        <f t="shared" si="2"/>
        <v>7897000</v>
      </c>
    </row>
    <row r="20" spans="1:18" ht="28.5" customHeight="1" hidden="1">
      <c r="A20" s="108"/>
      <c r="B20" s="107" t="s">
        <v>14</v>
      </c>
      <c r="C20" s="106" t="s">
        <v>15</v>
      </c>
      <c r="D20" s="107" t="s">
        <v>14</v>
      </c>
      <c r="E20" s="185" t="s">
        <v>190</v>
      </c>
      <c r="F20" s="257">
        <f>F21</f>
        <v>839300</v>
      </c>
      <c r="G20" s="164">
        <f>F20-J20</f>
        <v>839300</v>
      </c>
      <c r="H20" s="171"/>
      <c r="I20" s="172"/>
      <c r="J20" s="171"/>
      <c r="K20" s="171">
        <f>K21</f>
        <v>0</v>
      </c>
      <c r="L20" s="171"/>
      <c r="M20" s="171"/>
      <c r="N20" s="165">
        <f>K20-Q20</f>
        <v>0</v>
      </c>
      <c r="O20" s="171"/>
      <c r="P20" s="171"/>
      <c r="Q20" s="171">
        <f>Q21</f>
        <v>0</v>
      </c>
      <c r="R20" s="151">
        <f t="shared" si="2"/>
        <v>839300</v>
      </c>
    </row>
    <row r="21" spans="1:18" ht="72" customHeight="1" hidden="1">
      <c r="A21" s="108"/>
      <c r="B21" s="109" t="s">
        <v>153</v>
      </c>
      <c r="C21" s="109" t="s">
        <v>154</v>
      </c>
      <c r="D21" s="109" t="s">
        <v>140</v>
      </c>
      <c r="E21" s="110" t="s">
        <v>47</v>
      </c>
      <c r="F21" s="257">
        <v>839300</v>
      </c>
      <c r="G21" s="164">
        <f>F21-J21</f>
        <v>839300</v>
      </c>
      <c r="H21" s="167"/>
      <c r="I21" s="173"/>
      <c r="J21" s="171"/>
      <c r="K21" s="167"/>
      <c r="L21" s="167"/>
      <c r="M21" s="167"/>
      <c r="N21" s="165">
        <f>K21-Q21</f>
        <v>0</v>
      </c>
      <c r="O21" s="167"/>
      <c r="P21" s="167"/>
      <c r="Q21" s="167"/>
      <c r="R21" s="151">
        <f t="shared" si="2"/>
        <v>839300</v>
      </c>
    </row>
    <row r="22" spans="1:18" ht="27" customHeight="1">
      <c r="A22" s="108"/>
      <c r="B22" s="107" t="s">
        <v>14</v>
      </c>
      <c r="C22" s="106" t="s">
        <v>6</v>
      </c>
      <c r="D22" s="107" t="s">
        <v>14</v>
      </c>
      <c r="E22" s="185" t="s">
        <v>7</v>
      </c>
      <c r="F22" s="257">
        <f>F23+F24+F26+F27</f>
        <v>7797000</v>
      </c>
      <c r="G22" s="163">
        <f aca="true" t="shared" si="3" ref="G22:G30">F22-J22</f>
        <v>7797000</v>
      </c>
      <c r="H22" s="257">
        <f>H23+H24+H26+H27</f>
        <v>6392000</v>
      </c>
      <c r="I22" s="257"/>
      <c r="J22" s="171"/>
      <c r="K22" s="171"/>
      <c r="L22" s="171"/>
      <c r="M22" s="171"/>
      <c r="N22" s="257"/>
      <c r="O22" s="171"/>
      <c r="P22" s="171"/>
      <c r="Q22" s="171"/>
      <c r="R22" s="151">
        <f t="shared" si="2"/>
        <v>7797000</v>
      </c>
    </row>
    <row r="23" spans="1:18" ht="27" customHeight="1">
      <c r="A23" s="108"/>
      <c r="B23" s="312" t="s">
        <v>229</v>
      </c>
      <c r="C23" s="312" t="s">
        <v>230</v>
      </c>
      <c r="D23" s="312" t="s">
        <v>231</v>
      </c>
      <c r="E23" s="317" t="s">
        <v>232</v>
      </c>
      <c r="F23" s="338">
        <v>1000000</v>
      </c>
      <c r="G23" s="164">
        <f t="shared" si="3"/>
        <v>1000000</v>
      </c>
      <c r="H23" s="337">
        <v>820000</v>
      </c>
      <c r="I23" s="257"/>
      <c r="J23" s="171"/>
      <c r="K23" s="171"/>
      <c r="L23" s="171"/>
      <c r="M23" s="171"/>
      <c r="N23" s="257"/>
      <c r="O23" s="171"/>
      <c r="P23" s="171"/>
      <c r="Q23" s="171"/>
      <c r="R23" s="151">
        <f t="shared" si="2"/>
        <v>1000000</v>
      </c>
    </row>
    <row r="24" spans="1:18" s="104" customFormat="1" ht="48.75" customHeight="1">
      <c r="A24" s="105"/>
      <c r="B24" s="111" t="s">
        <v>183</v>
      </c>
      <c r="C24" s="111" t="s">
        <v>8</v>
      </c>
      <c r="D24" s="107" t="s">
        <v>14</v>
      </c>
      <c r="E24" s="149" t="s">
        <v>44</v>
      </c>
      <c r="F24" s="254">
        <f>F25</f>
        <v>5697000</v>
      </c>
      <c r="G24" s="164">
        <f t="shared" si="3"/>
        <v>5697000</v>
      </c>
      <c r="H24" s="166">
        <f>H25</f>
        <v>4670000</v>
      </c>
      <c r="I24" s="166">
        <f>I25</f>
        <v>0</v>
      </c>
      <c r="J24" s="174"/>
      <c r="K24" s="166">
        <f>K25</f>
        <v>0</v>
      </c>
      <c r="L24" s="166">
        <f>L25</f>
        <v>0</v>
      </c>
      <c r="M24" s="166">
        <f>M25</f>
        <v>0</v>
      </c>
      <c r="N24" s="165">
        <f>K24-Q24</f>
        <v>0</v>
      </c>
      <c r="O24" s="166">
        <f>O25</f>
        <v>0</v>
      </c>
      <c r="P24" s="166">
        <f>P25</f>
        <v>0</v>
      </c>
      <c r="Q24" s="166">
        <f>Q25</f>
        <v>0</v>
      </c>
      <c r="R24" s="151">
        <f t="shared" si="2"/>
        <v>5697000</v>
      </c>
    </row>
    <row r="25" spans="1:18" s="130" customFormat="1" ht="53.25" customHeight="1">
      <c r="A25" s="129"/>
      <c r="B25" s="112" t="s">
        <v>45</v>
      </c>
      <c r="C25" s="112" t="s">
        <v>46</v>
      </c>
      <c r="D25" s="112" t="s">
        <v>149</v>
      </c>
      <c r="E25" s="181" t="s">
        <v>200</v>
      </c>
      <c r="F25" s="296">
        <v>5697000</v>
      </c>
      <c r="G25" s="164">
        <f t="shared" si="3"/>
        <v>5697000</v>
      </c>
      <c r="H25" s="176">
        <v>4670000</v>
      </c>
      <c r="I25" s="176"/>
      <c r="J25" s="177"/>
      <c r="K25" s="170"/>
      <c r="L25" s="170"/>
      <c r="M25" s="170"/>
      <c r="N25" s="165">
        <f>K25-Q25</f>
        <v>0</v>
      </c>
      <c r="O25" s="170"/>
      <c r="P25" s="170"/>
      <c r="Q25" s="176"/>
      <c r="R25" s="151">
        <f t="shared" si="2"/>
        <v>5697000</v>
      </c>
    </row>
    <row r="26" spans="1:18" s="130" customFormat="1" ht="78.75" customHeight="1">
      <c r="A26" s="129"/>
      <c r="B26" s="112" t="s">
        <v>233</v>
      </c>
      <c r="C26" s="112" t="s">
        <v>234</v>
      </c>
      <c r="D26" s="112" t="s">
        <v>235</v>
      </c>
      <c r="E26" s="181" t="s">
        <v>236</v>
      </c>
      <c r="F26" s="338">
        <v>1000000</v>
      </c>
      <c r="G26" s="164">
        <f t="shared" si="3"/>
        <v>1000000</v>
      </c>
      <c r="H26" s="337">
        <v>820000</v>
      </c>
      <c r="I26" s="176"/>
      <c r="J26" s="177"/>
      <c r="K26" s="170"/>
      <c r="L26" s="170"/>
      <c r="M26" s="170"/>
      <c r="N26" s="165"/>
      <c r="O26" s="170"/>
      <c r="P26" s="170"/>
      <c r="Q26" s="176"/>
      <c r="R26" s="151">
        <f t="shared" si="2"/>
        <v>1000000</v>
      </c>
    </row>
    <row r="27" spans="1:18" s="114" customFormat="1" ht="59.25" customHeight="1">
      <c r="A27" s="113"/>
      <c r="B27" s="131" t="s">
        <v>262</v>
      </c>
      <c r="C27" s="131" t="s">
        <v>263</v>
      </c>
      <c r="D27" s="131" t="s">
        <v>264</v>
      </c>
      <c r="E27" s="183" t="s">
        <v>261</v>
      </c>
      <c r="F27" s="255">
        <v>100000</v>
      </c>
      <c r="G27" s="163">
        <f t="shared" si="3"/>
        <v>100000</v>
      </c>
      <c r="H27" s="169">
        <v>82000</v>
      </c>
      <c r="I27" s="255"/>
      <c r="J27" s="255"/>
      <c r="K27" s="255"/>
      <c r="L27" s="255"/>
      <c r="M27" s="255"/>
      <c r="N27" s="165"/>
      <c r="O27" s="165"/>
      <c r="P27" s="165"/>
      <c r="Q27" s="255"/>
      <c r="R27" s="151">
        <f t="shared" si="2"/>
        <v>100000</v>
      </c>
    </row>
    <row r="28" spans="1:18" s="114" customFormat="1" ht="32.25" customHeight="1">
      <c r="A28" s="113"/>
      <c r="B28" s="132" t="s">
        <v>14</v>
      </c>
      <c r="C28" s="318" t="s">
        <v>237</v>
      </c>
      <c r="D28" s="132" t="s">
        <v>14</v>
      </c>
      <c r="E28" s="319" t="s">
        <v>238</v>
      </c>
      <c r="F28" s="255">
        <f>F29</f>
        <v>100000</v>
      </c>
      <c r="G28" s="163">
        <f t="shared" si="3"/>
        <v>100000</v>
      </c>
      <c r="H28" s="169">
        <f>H29</f>
        <v>82000</v>
      </c>
      <c r="I28" s="169"/>
      <c r="J28" s="177"/>
      <c r="K28" s="288"/>
      <c r="L28" s="288"/>
      <c r="M28" s="167"/>
      <c r="N28" s="165"/>
      <c r="O28" s="167"/>
      <c r="P28" s="167"/>
      <c r="Q28" s="167"/>
      <c r="R28" s="151">
        <f t="shared" si="2"/>
        <v>100000</v>
      </c>
    </row>
    <row r="29" spans="1:18" s="341" customFormat="1" ht="47.25" customHeight="1">
      <c r="A29" s="340"/>
      <c r="B29" s="112" t="s">
        <v>239</v>
      </c>
      <c r="C29" s="112" t="s">
        <v>240</v>
      </c>
      <c r="D29" s="320" t="s">
        <v>14</v>
      </c>
      <c r="E29" s="182" t="s">
        <v>241</v>
      </c>
      <c r="F29" s="339">
        <f>F30</f>
        <v>100000</v>
      </c>
      <c r="G29" s="164">
        <f t="shared" si="3"/>
        <v>100000</v>
      </c>
      <c r="H29" s="170">
        <f>H30</f>
        <v>82000</v>
      </c>
      <c r="I29" s="170"/>
      <c r="J29" s="175"/>
      <c r="K29" s="288"/>
      <c r="L29" s="288"/>
      <c r="M29" s="167"/>
      <c r="N29" s="165"/>
      <c r="O29" s="167"/>
      <c r="P29" s="167"/>
      <c r="Q29" s="167"/>
      <c r="R29" s="168">
        <f t="shared" si="2"/>
        <v>100000</v>
      </c>
    </row>
    <row r="30" spans="1:18" s="114" customFormat="1" ht="66.75" customHeight="1">
      <c r="A30" s="113"/>
      <c r="B30" s="321" t="s">
        <v>242</v>
      </c>
      <c r="C30" s="321" t="s">
        <v>243</v>
      </c>
      <c r="D30" s="321" t="s">
        <v>244</v>
      </c>
      <c r="E30" s="322" t="s">
        <v>245</v>
      </c>
      <c r="F30" s="339">
        <v>100000</v>
      </c>
      <c r="G30" s="164">
        <f t="shared" si="3"/>
        <v>100000</v>
      </c>
      <c r="H30" s="170">
        <v>82000</v>
      </c>
      <c r="I30" s="169"/>
      <c r="J30" s="177"/>
      <c r="K30" s="288"/>
      <c r="L30" s="288"/>
      <c r="M30" s="167"/>
      <c r="N30" s="165"/>
      <c r="O30" s="167"/>
      <c r="P30" s="167"/>
      <c r="Q30" s="167"/>
      <c r="R30" s="151">
        <f t="shared" si="2"/>
        <v>100000</v>
      </c>
    </row>
    <row r="31" spans="1:18" s="114" customFormat="1" ht="66.75" customHeight="1">
      <c r="A31" s="113"/>
      <c r="B31" s="155" t="s">
        <v>246</v>
      </c>
      <c r="C31" s="155"/>
      <c r="D31" s="155"/>
      <c r="E31" s="157" t="s">
        <v>247</v>
      </c>
      <c r="F31" s="329">
        <f>F32</f>
        <v>1300000</v>
      </c>
      <c r="G31" s="180">
        <f aca="true" t="shared" si="4" ref="G31:G38">F31-J31</f>
        <v>1300000</v>
      </c>
      <c r="H31" s="329">
        <f>H32</f>
        <v>1066000</v>
      </c>
      <c r="I31" s="330"/>
      <c r="J31" s="331"/>
      <c r="K31" s="332"/>
      <c r="L31" s="332"/>
      <c r="M31" s="332"/>
      <c r="N31" s="179"/>
      <c r="O31" s="332"/>
      <c r="P31" s="332"/>
      <c r="Q31" s="332"/>
      <c r="R31" s="151">
        <f t="shared" si="2"/>
        <v>1300000</v>
      </c>
    </row>
    <row r="32" spans="1:18" s="114" customFormat="1" ht="66.75" customHeight="1">
      <c r="A32" s="113"/>
      <c r="B32" s="155" t="s">
        <v>248</v>
      </c>
      <c r="C32" s="155"/>
      <c r="D32" s="155"/>
      <c r="E32" s="157" t="s">
        <v>249</v>
      </c>
      <c r="F32" s="329">
        <f>F33+F35</f>
        <v>1300000</v>
      </c>
      <c r="G32" s="180">
        <f t="shared" si="4"/>
        <v>1300000</v>
      </c>
      <c r="H32" s="329">
        <f>H33+H35</f>
        <v>1066000</v>
      </c>
      <c r="I32" s="330"/>
      <c r="J32" s="331"/>
      <c r="K32" s="332"/>
      <c r="L32" s="332"/>
      <c r="M32" s="332"/>
      <c r="N32" s="179"/>
      <c r="O32" s="332"/>
      <c r="P32" s="332"/>
      <c r="Q32" s="332"/>
      <c r="R32" s="151">
        <f t="shared" si="2"/>
        <v>1300000</v>
      </c>
    </row>
    <row r="33" spans="1:18" s="114" customFormat="1" ht="32.25" customHeight="1">
      <c r="A33" s="113"/>
      <c r="B33" s="323" t="s">
        <v>14</v>
      </c>
      <c r="C33" s="323" t="s">
        <v>6</v>
      </c>
      <c r="D33" s="107" t="s">
        <v>14</v>
      </c>
      <c r="E33" s="185" t="s">
        <v>7</v>
      </c>
      <c r="F33" s="255">
        <f>F34</f>
        <v>300000</v>
      </c>
      <c r="G33" s="163">
        <f t="shared" si="4"/>
        <v>300000</v>
      </c>
      <c r="H33" s="169">
        <f>H34</f>
        <v>246000</v>
      </c>
      <c r="I33" s="169"/>
      <c r="J33" s="177"/>
      <c r="K33" s="288"/>
      <c r="L33" s="288"/>
      <c r="M33" s="167"/>
      <c r="N33" s="165"/>
      <c r="O33" s="167"/>
      <c r="P33" s="167"/>
      <c r="Q33" s="167"/>
      <c r="R33" s="151">
        <f t="shared" si="2"/>
        <v>300000</v>
      </c>
    </row>
    <row r="34" spans="1:18" s="114" customFormat="1" ht="42.75" customHeight="1">
      <c r="A34" s="113"/>
      <c r="B34" s="109" t="s">
        <v>250</v>
      </c>
      <c r="C34" s="109" t="s">
        <v>251</v>
      </c>
      <c r="D34" s="109" t="s">
        <v>235</v>
      </c>
      <c r="E34" s="110" t="s">
        <v>252</v>
      </c>
      <c r="F34" s="339">
        <v>300000</v>
      </c>
      <c r="G34" s="164">
        <f t="shared" si="4"/>
        <v>300000</v>
      </c>
      <c r="H34" s="169">
        <v>246000</v>
      </c>
      <c r="I34" s="169"/>
      <c r="J34" s="177"/>
      <c r="K34" s="288"/>
      <c r="L34" s="288"/>
      <c r="M34" s="167"/>
      <c r="N34" s="165"/>
      <c r="O34" s="167"/>
      <c r="P34" s="167"/>
      <c r="Q34" s="167"/>
      <c r="R34" s="151">
        <f t="shared" si="2"/>
        <v>300000</v>
      </c>
    </row>
    <row r="35" spans="1:18" s="114" customFormat="1" ht="33.75" customHeight="1">
      <c r="A35" s="113"/>
      <c r="B35" s="323" t="s">
        <v>14</v>
      </c>
      <c r="C35" s="323" t="s">
        <v>253</v>
      </c>
      <c r="D35" s="107" t="s">
        <v>14</v>
      </c>
      <c r="E35" s="327" t="s">
        <v>254</v>
      </c>
      <c r="F35" s="255">
        <f>F36+F37</f>
        <v>1000000</v>
      </c>
      <c r="G35" s="163">
        <f t="shared" si="4"/>
        <v>1000000</v>
      </c>
      <c r="H35" s="169">
        <f>H36+H37</f>
        <v>820000</v>
      </c>
      <c r="I35" s="169"/>
      <c r="J35" s="177"/>
      <c r="K35" s="288"/>
      <c r="L35" s="288"/>
      <c r="M35" s="167"/>
      <c r="N35" s="165"/>
      <c r="O35" s="167"/>
      <c r="P35" s="167"/>
      <c r="Q35" s="167"/>
      <c r="R35" s="151">
        <f t="shared" si="2"/>
        <v>1000000</v>
      </c>
    </row>
    <row r="36" spans="1:18" s="341" customFormat="1" ht="29.25" customHeight="1">
      <c r="A36" s="340"/>
      <c r="B36" s="324">
        <v>1014030</v>
      </c>
      <c r="C36" s="325" t="s">
        <v>255</v>
      </c>
      <c r="D36" s="312" t="s">
        <v>256</v>
      </c>
      <c r="E36" s="328" t="s">
        <v>257</v>
      </c>
      <c r="F36" s="339">
        <v>600000</v>
      </c>
      <c r="G36" s="164">
        <f t="shared" si="4"/>
        <v>600000</v>
      </c>
      <c r="H36" s="170">
        <v>492000</v>
      </c>
      <c r="I36" s="170"/>
      <c r="J36" s="175"/>
      <c r="K36" s="288"/>
      <c r="L36" s="288"/>
      <c r="M36" s="167"/>
      <c r="N36" s="165"/>
      <c r="O36" s="167"/>
      <c r="P36" s="167"/>
      <c r="Q36" s="167"/>
      <c r="R36" s="168">
        <f t="shared" si="2"/>
        <v>600000</v>
      </c>
    </row>
    <row r="37" spans="1:18" s="114" customFormat="1" ht="81" customHeight="1">
      <c r="A37" s="113"/>
      <c r="B37" s="324">
        <v>1014060</v>
      </c>
      <c r="C37" s="325" t="s">
        <v>258</v>
      </c>
      <c r="D37" s="312" t="s">
        <v>259</v>
      </c>
      <c r="E37" s="326" t="s">
        <v>260</v>
      </c>
      <c r="F37" s="339">
        <v>400000</v>
      </c>
      <c r="G37" s="164">
        <f t="shared" si="4"/>
        <v>400000</v>
      </c>
      <c r="H37" s="170">
        <v>328000</v>
      </c>
      <c r="I37" s="169"/>
      <c r="J37" s="177"/>
      <c r="K37" s="288"/>
      <c r="L37" s="288"/>
      <c r="M37" s="167"/>
      <c r="N37" s="165"/>
      <c r="O37" s="167"/>
      <c r="P37" s="167"/>
      <c r="Q37" s="167"/>
      <c r="R37" s="151">
        <f t="shared" si="2"/>
        <v>400000</v>
      </c>
    </row>
    <row r="38" spans="2:18" ht="24.75" customHeight="1">
      <c r="B38" s="116"/>
      <c r="C38" s="116"/>
      <c r="D38" s="116"/>
      <c r="E38" s="103" t="s">
        <v>184</v>
      </c>
      <c r="F38" s="258">
        <f>F9+F18+F31</f>
        <v>11097000</v>
      </c>
      <c r="G38" s="180">
        <f t="shared" si="4"/>
        <v>11097000</v>
      </c>
      <c r="H38" s="135">
        <f>H9+H18+H31</f>
        <v>9098000</v>
      </c>
      <c r="I38" s="135"/>
      <c r="J38" s="135"/>
      <c r="K38" s="135"/>
      <c r="L38" s="135"/>
      <c r="M38" s="135"/>
      <c r="N38" s="136"/>
      <c r="O38" s="135"/>
      <c r="P38" s="135"/>
      <c r="Q38" s="135"/>
      <c r="R38" s="151">
        <f>F38+K38</f>
        <v>11097000</v>
      </c>
    </row>
    <row r="39" spans="2:18" ht="24.75" customHeight="1">
      <c r="B39" s="117"/>
      <c r="C39" s="117"/>
      <c r="D39" s="117"/>
      <c r="E39" s="118"/>
      <c r="F39" s="297"/>
      <c r="G39" s="119"/>
      <c r="H39" s="119"/>
      <c r="I39" s="119"/>
      <c r="J39" s="119"/>
      <c r="K39" s="119"/>
      <c r="L39" s="119"/>
      <c r="M39" s="119"/>
      <c r="N39" s="298"/>
      <c r="O39" s="119"/>
      <c r="P39" s="119"/>
      <c r="Q39" s="119"/>
      <c r="R39" s="299"/>
    </row>
    <row r="40" spans="2:14" ht="20.25">
      <c r="B40" s="363" t="s">
        <v>210</v>
      </c>
      <c r="C40" s="346"/>
      <c r="D40" s="346"/>
      <c r="E40" s="346"/>
      <c r="K40" s="32"/>
      <c r="N40" s="189" t="s">
        <v>211</v>
      </c>
    </row>
    <row r="43" spans="7:18" ht="20.25">
      <c r="G43" s="121"/>
      <c r="N43" s="108"/>
      <c r="R43" s="153"/>
    </row>
  </sheetData>
  <sheetProtection/>
  <mergeCells count="22">
    <mergeCell ref="B4:C4"/>
    <mergeCell ref="B3:C3"/>
    <mergeCell ref="N6:N7"/>
    <mergeCell ref="E5:E7"/>
    <mergeCell ref="F6:F7"/>
    <mergeCell ref="B40:E40"/>
    <mergeCell ref="K6:K7"/>
    <mergeCell ref="J6:J7"/>
    <mergeCell ref="F5:J5"/>
    <mergeCell ref="K5:Q5"/>
    <mergeCell ref="P1:R1"/>
    <mergeCell ref="H6:I6"/>
    <mergeCell ref="R5:R7"/>
    <mergeCell ref="B2:Q2"/>
    <mergeCell ref="C5:C7"/>
    <mergeCell ref="Q6:Q7"/>
    <mergeCell ref="O6:P6"/>
    <mergeCell ref="A5:A7"/>
    <mergeCell ref="G6:G7"/>
    <mergeCell ref="L6:M6"/>
    <mergeCell ref="D5:D7"/>
    <mergeCell ref="B5:B7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45" r:id="rId1"/>
  <headerFooter differentFirst="1" alignWithMargins="0">
    <oddHeader>&amp;C&amp;"Times New Roman,обычный"&amp;16&amp;P&amp;R&amp;"Times New Roman,обычный"&amp;16Продовження додатка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C60" sqref="C60"/>
    </sheetView>
  </sheetViews>
  <sheetFormatPr defaultColWidth="9.140625" defaultRowHeight="12.75"/>
  <cols>
    <col min="1" max="1" width="16.28125" style="0" customWidth="1"/>
    <col min="2" max="2" width="20.57421875" style="0" customWidth="1"/>
    <col min="3" max="3" width="30.421875" style="0" customWidth="1"/>
    <col min="4" max="4" width="20.57421875" style="0" customWidth="1"/>
    <col min="6" max="6" width="9.140625" style="0" customWidth="1"/>
  </cols>
  <sheetData>
    <row r="1" spans="4:6" ht="74.25" customHeight="1">
      <c r="D1" s="392" t="s">
        <v>267</v>
      </c>
      <c r="E1" s="392"/>
      <c r="F1" s="392"/>
    </row>
    <row r="2" spans="4:6" ht="4.5" customHeight="1">
      <c r="D2" s="262"/>
      <c r="E2" s="262"/>
      <c r="F2" s="262"/>
    </row>
    <row r="3" spans="1:4" ht="36" customHeight="1">
      <c r="A3" s="398" t="s">
        <v>205</v>
      </c>
      <c r="B3" s="398"/>
      <c r="C3" s="398"/>
      <c r="D3" s="398"/>
    </row>
    <row r="4" spans="1:3" ht="18.75">
      <c r="A4" s="126"/>
      <c r="B4" s="397" t="s">
        <v>206</v>
      </c>
      <c r="C4" s="396"/>
    </row>
    <row r="5" spans="1:3" ht="3" customHeight="1">
      <c r="A5" s="126"/>
      <c r="C5" s="10"/>
    </row>
    <row r="6" spans="2:3" ht="12.75">
      <c r="B6" s="395">
        <v>2553900000</v>
      </c>
      <c r="C6" s="395"/>
    </row>
    <row r="7" spans="2:3" ht="14.25" customHeight="1">
      <c r="B7" s="396" t="s">
        <v>104</v>
      </c>
      <c r="C7" s="396"/>
    </row>
    <row r="8" spans="1:3" ht="18" customHeight="1">
      <c r="A8" s="126" t="s">
        <v>105</v>
      </c>
      <c r="B8" s="126"/>
      <c r="C8" s="126"/>
    </row>
    <row r="9" ht="3" customHeight="1"/>
    <row r="10" spans="3:5" s="139" customFormat="1" ht="12.75" customHeight="1">
      <c r="C10" s="140"/>
      <c r="E10" s="137" t="s">
        <v>97</v>
      </c>
    </row>
    <row r="11" spans="1:6" s="139" customFormat="1" ht="82.5">
      <c r="A11" s="302" t="s">
        <v>92</v>
      </c>
      <c r="B11" s="407" t="s">
        <v>101</v>
      </c>
      <c r="C11" s="408"/>
      <c r="D11" s="399" t="s">
        <v>159</v>
      </c>
      <c r="E11" s="400"/>
      <c r="F11" s="400"/>
    </row>
    <row r="12" spans="1:6" s="260" customFormat="1" ht="15" customHeight="1">
      <c r="A12" s="259">
        <v>1</v>
      </c>
      <c r="B12" s="409">
        <v>2</v>
      </c>
      <c r="C12" s="410"/>
      <c r="D12" s="417">
        <v>3</v>
      </c>
      <c r="E12" s="418"/>
      <c r="F12" s="418"/>
    </row>
    <row r="13" spans="1:6" ht="19.5" customHeight="1">
      <c r="A13" s="413" t="s">
        <v>103</v>
      </c>
      <c r="B13" s="414"/>
      <c r="C13" s="414"/>
      <c r="D13" s="414"/>
      <c r="E13" s="415"/>
      <c r="F13" s="416"/>
    </row>
    <row r="14" spans="1:6" ht="18.75" hidden="1">
      <c r="A14" s="147">
        <v>41020100</v>
      </c>
      <c r="B14" s="411" t="s">
        <v>86</v>
      </c>
      <c r="C14" s="412"/>
      <c r="D14" s="401">
        <f>D15</f>
        <v>9876200</v>
      </c>
      <c r="E14" s="402"/>
      <c r="F14" s="402"/>
    </row>
    <row r="15" spans="1:6" ht="18.75" hidden="1">
      <c r="A15" s="145">
        <v>9900000000</v>
      </c>
      <c r="B15" s="393" t="s">
        <v>48</v>
      </c>
      <c r="C15" s="394"/>
      <c r="D15" s="403">
        <v>9876200</v>
      </c>
      <c r="E15" s="402"/>
      <c r="F15" s="402"/>
    </row>
    <row r="16" spans="1:6" ht="36.75" customHeight="1" hidden="1">
      <c r="A16" s="144">
        <v>41033900</v>
      </c>
      <c r="B16" s="387" t="s">
        <v>87</v>
      </c>
      <c r="C16" s="419"/>
      <c r="D16" s="401">
        <f>D17</f>
        <v>54029500</v>
      </c>
      <c r="E16" s="402"/>
      <c r="F16" s="402"/>
    </row>
    <row r="17" spans="1:6" ht="23.25" customHeight="1" hidden="1">
      <c r="A17" s="145">
        <v>9900000000</v>
      </c>
      <c r="B17" s="393" t="s">
        <v>48</v>
      </c>
      <c r="C17" s="394"/>
      <c r="D17" s="403">
        <v>54029500</v>
      </c>
      <c r="E17" s="402"/>
      <c r="F17" s="402"/>
    </row>
    <row r="18" spans="1:6" ht="72" customHeight="1" hidden="1">
      <c r="A18" s="146">
        <v>41051000</v>
      </c>
      <c r="B18" s="381" t="s">
        <v>166</v>
      </c>
      <c r="C18" s="382"/>
      <c r="D18" s="401">
        <f>D19</f>
        <v>1315200</v>
      </c>
      <c r="E18" s="402"/>
      <c r="F18" s="402"/>
    </row>
    <row r="19" spans="1:6" ht="35.25" customHeight="1" hidden="1">
      <c r="A19" s="145">
        <v>2510000000</v>
      </c>
      <c r="B19" s="383" t="s">
        <v>170</v>
      </c>
      <c r="C19" s="384"/>
      <c r="D19" s="403">
        <v>1315200</v>
      </c>
      <c r="E19" s="402"/>
      <c r="F19" s="402"/>
    </row>
    <row r="20" spans="1:6" s="304" customFormat="1" ht="139.5" customHeight="1">
      <c r="A20" s="303">
        <v>41021400</v>
      </c>
      <c r="B20" s="422" t="s">
        <v>197</v>
      </c>
      <c r="C20" s="423"/>
      <c r="D20" s="405">
        <f>D21</f>
        <v>11097000</v>
      </c>
      <c r="E20" s="406"/>
      <c r="F20" s="406"/>
    </row>
    <row r="21" spans="1:6" ht="21.75" customHeight="1">
      <c r="A21" s="145">
        <v>9900000000</v>
      </c>
      <c r="B21" s="420" t="s">
        <v>48</v>
      </c>
      <c r="C21" s="421"/>
      <c r="D21" s="389">
        <v>11097000</v>
      </c>
      <c r="E21" s="390"/>
      <c r="F21" s="391"/>
    </row>
    <row r="22" spans="1:6" ht="21" customHeight="1" hidden="1">
      <c r="A22" s="146">
        <v>41051200</v>
      </c>
      <c r="B22" s="387" t="s">
        <v>179</v>
      </c>
      <c r="C22" s="388"/>
      <c r="D22" s="401">
        <f>D23</f>
        <v>0</v>
      </c>
      <c r="E22" s="402"/>
      <c r="F22" s="402"/>
    </row>
    <row r="23" spans="1:6" ht="28.5" customHeight="1" hidden="1">
      <c r="A23" s="145">
        <v>2510000000</v>
      </c>
      <c r="B23" s="383" t="s">
        <v>170</v>
      </c>
      <c r="C23" s="383"/>
      <c r="D23" s="380"/>
      <c r="E23" s="376"/>
      <c r="F23" s="376"/>
    </row>
    <row r="24" spans="1:6" ht="20.25" customHeight="1" hidden="1">
      <c r="A24" s="147">
        <v>41053900</v>
      </c>
      <c r="B24" s="374" t="s">
        <v>148</v>
      </c>
      <c r="C24" s="374"/>
      <c r="D24" s="425">
        <f>D26</f>
        <v>0</v>
      </c>
      <c r="E24" s="376"/>
      <c r="F24" s="376"/>
    </row>
    <row r="25" spans="1:6" ht="23.25" customHeight="1" hidden="1">
      <c r="A25" s="148"/>
      <c r="D25" s="142"/>
      <c r="E25" s="122"/>
      <c r="F25" s="122"/>
    </row>
    <row r="26" spans="1:6" s="138" customFormat="1" ht="27.75" customHeight="1" hidden="1">
      <c r="A26" s="145">
        <v>2510000000</v>
      </c>
      <c r="B26" s="383" t="s">
        <v>170</v>
      </c>
      <c r="C26" s="383"/>
      <c r="D26" s="380"/>
      <c r="E26" s="376"/>
      <c r="F26" s="376"/>
    </row>
    <row r="27" spans="1:4" ht="31.5" customHeight="1" hidden="1">
      <c r="A27" s="133"/>
      <c r="B27" s="433"/>
      <c r="C27" s="434"/>
      <c r="D27" s="127"/>
    </row>
    <row r="28" spans="1:4" ht="29.25" customHeight="1" hidden="1">
      <c r="A28" s="192"/>
      <c r="B28" s="426"/>
      <c r="C28" s="427"/>
      <c r="D28" s="193"/>
    </row>
    <row r="29" spans="1:6" ht="19.5" customHeight="1">
      <c r="A29" s="413" t="s">
        <v>93</v>
      </c>
      <c r="B29" s="414"/>
      <c r="C29" s="414"/>
      <c r="D29" s="414"/>
      <c r="E29" s="415"/>
      <c r="F29" s="416"/>
    </row>
    <row r="30" spans="1:4" ht="22.5" customHeight="1" hidden="1">
      <c r="A30" s="194"/>
      <c r="B30" s="428"/>
      <c r="C30" s="429"/>
      <c r="D30" s="195"/>
    </row>
    <row r="31" spans="1:6" s="3" customFormat="1" ht="57" customHeight="1" hidden="1">
      <c r="A31" s="269">
        <v>41051100</v>
      </c>
      <c r="B31" s="387" t="s">
        <v>212</v>
      </c>
      <c r="C31" s="424"/>
      <c r="D31" s="436">
        <f>D32</f>
        <v>0</v>
      </c>
      <c r="E31" s="437"/>
      <c r="F31" s="438"/>
    </row>
    <row r="32" spans="1:6" ht="33" customHeight="1" hidden="1">
      <c r="A32" s="145">
        <v>2510000000</v>
      </c>
      <c r="B32" s="383" t="s">
        <v>170</v>
      </c>
      <c r="C32" s="383"/>
      <c r="D32" s="380"/>
      <c r="E32" s="376"/>
      <c r="F32" s="376"/>
    </row>
    <row r="33" spans="1:6" s="3" customFormat="1" ht="18.75">
      <c r="A33" s="9" t="s">
        <v>14</v>
      </c>
      <c r="B33" s="128" t="s">
        <v>94</v>
      </c>
      <c r="C33" s="128"/>
      <c r="D33" s="425">
        <f>D34+D35</f>
        <v>11097000</v>
      </c>
      <c r="E33" s="376"/>
      <c r="F33" s="376"/>
    </row>
    <row r="34" spans="1:6" ht="18.75">
      <c r="A34" s="50" t="s">
        <v>14</v>
      </c>
      <c r="B34" s="393" t="s">
        <v>95</v>
      </c>
      <c r="C34" s="384"/>
      <c r="D34" s="389">
        <v>11097000</v>
      </c>
      <c r="E34" s="390"/>
      <c r="F34" s="391"/>
    </row>
    <row r="35" spans="1:6" ht="18.75">
      <c r="A35" s="50" t="s">
        <v>14</v>
      </c>
      <c r="B35" s="393" t="s">
        <v>96</v>
      </c>
      <c r="C35" s="384"/>
      <c r="D35" s="436"/>
      <c r="E35" s="437"/>
      <c r="F35" s="438"/>
    </row>
    <row r="36" ht="6" customHeight="1"/>
    <row r="37" spans="1:3" ht="21.75" customHeight="1">
      <c r="A37" s="126" t="s">
        <v>98</v>
      </c>
      <c r="B37" s="126"/>
      <c r="C37" s="126"/>
    </row>
    <row r="38" ht="3" customHeight="1"/>
    <row r="39" spans="3:5" ht="12.75">
      <c r="C39" s="125"/>
      <c r="E39" s="137" t="s">
        <v>97</v>
      </c>
    </row>
    <row r="40" spans="1:6" ht="132">
      <c r="A40" s="301" t="s">
        <v>99</v>
      </c>
      <c r="B40" s="302" t="s">
        <v>172</v>
      </c>
      <c r="C40" s="302" t="s">
        <v>100</v>
      </c>
      <c r="D40" s="399" t="s">
        <v>159</v>
      </c>
      <c r="E40" s="400"/>
      <c r="F40" s="400"/>
    </row>
    <row r="41" spans="1:6" ht="12.75">
      <c r="A41" s="124">
        <v>1</v>
      </c>
      <c r="B41" s="124">
        <v>2</v>
      </c>
      <c r="C41" s="124">
        <v>3</v>
      </c>
      <c r="D41" s="430">
        <v>4</v>
      </c>
      <c r="E41" s="376"/>
      <c r="F41" s="376"/>
    </row>
    <row r="42" spans="1:6" ht="18.75">
      <c r="A42" s="375" t="s">
        <v>102</v>
      </c>
      <c r="B42" s="375"/>
      <c r="C42" s="375"/>
      <c r="D42" s="375"/>
      <c r="E42" s="376"/>
      <c r="F42" s="376"/>
    </row>
    <row r="43" spans="1:4" ht="39" customHeight="1" hidden="1">
      <c r="A43" s="196"/>
      <c r="B43" s="197"/>
      <c r="C43" s="198"/>
      <c r="D43" s="191"/>
    </row>
    <row r="44" spans="1:4" ht="18.75" hidden="1">
      <c r="A44" s="123"/>
      <c r="B44" s="123"/>
      <c r="C44" s="123"/>
      <c r="D44" s="142"/>
    </row>
    <row r="45" spans="1:4" ht="18.75" hidden="1">
      <c r="A45" s="123"/>
      <c r="B45" s="123"/>
      <c r="C45" s="123"/>
      <c r="D45" s="143"/>
    </row>
    <row r="46" spans="1:6" s="3" customFormat="1" ht="18.75" hidden="1">
      <c r="A46" s="144"/>
      <c r="B46" s="144"/>
      <c r="C46" s="19"/>
      <c r="D46" s="385"/>
      <c r="E46" s="386"/>
      <c r="F46" s="386"/>
    </row>
    <row r="47" spans="1:6" s="2" customFormat="1" ht="18.75" hidden="1">
      <c r="A47" s="145"/>
      <c r="B47" s="145"/>
      <c r="C47" s="190"/>
      <c r="D47" s="404"/>
      <c r="E47" s="386"/>
      <c r="F47" s="386"/>
    </row>
    <row r="48" spans="1:6" s="2" customFormat="1" ht="114.75" customHeight="1" hidden="1">
      <c r="A48" s="144"/>
      <c r="B48" s="144"/>
      <c r="C48" s="263"/>
      <c r="D48" s="385"/>
      <c r="E48" s="435"/>
      <c r="F48" s="435"/>
    </row>
    <row r="49" spans="1:6" s="2" customFormat="1" ht="11.25" customHeight="1">
      <c r="A49" s="145"/>
      <c r="B49" s="145"/>
      <c r="C49" s="190"/>
      <c r="D49" s="404"/>
      <c r="E49" s="386"/>
      <c r="F49" s="386"/>
    </row>
    <row r="50" spans="1:6" ht="18.75">
      <c r="A50" s="375" t="s">
        <v>213</v>
      </c>
      <c r="B50" s="375"/>
      <c r="C50" s="375"/>
      <c r="D50" s="375"/>
      <c r="E50" s="376"/>
      <c r="F50" s="376"/>
    </row>
    <row r="51" spans="1:4" ht="18.75" hidden="1">
      <c r="A51" s="194"/>
      <c r="B51" s="194"/>
      <c r="C51" s="194"/>
      <c r="D51" s="194"/>
    </row>
    <row r="52" spans="1:4" ht="18.75" hidden="1">
      <c r="A52" s="123"/>
      <c r="B52" s="123"/>
      <c r="C52" s="123"/>
      <c r="D52" s="123"/>
    </row>
    <row r="53" spans="1:4" ht="18.75" hidden="1">
      <c r="A53" s="123"/>
      <c r="B53" s="123"/>
      <c r="C53" s="123"/>
      <c r="D53" s="199"/>
    </row>
    <row r="54" spans="1:6" s="3" customFormat="1" ht="40.5" customHeight="1">
      <c r="A54" s="144" t="s">
        <v>14</v>
      </c>
      <c r="B54" s="144" t="s">
        <v>14</v>
      </c>
      <c r="C54" s="19" t="s">
        <v>214</v>
      </c>
      <c r="D54" s="377">
        <v>0</v>
      </c>
      <c r="E54" s="378"/>
      <c r="F54" s="379"/>
    </row>
    <row r="55" spans="1:6" ht="18.75">
      <c r="A55" s="50" t="s">
        <v>14</v>
      </c>
      <c r="B55" s="50" t="s">
        <v>14</v>
      </c>
      <c r="C55" s="123" t="s">
        <v>95</v>
      </c>
      <c r="D55" s="380">
        <f>D46+D48</f>
        <v>0</v>
      </c>
      <c r="E55" s="373"/>
      <c r="F55" s="373"/>
    </row>
    <row r="56" spans="1:6" ht="18.75">
      <c r="A56" s="50" t="s">
        <v>14</v>
      </c>
      <c r="B56" s="50" t="s">
        <v>14</v>
      </c>
      <c r="C56" s="123" t="s">
        <v>96</v>
      </c>
      <c r="D56" s="372">
        <v>0</v>
      </c>
      <c r="E56" s="373"/>
      <c r="F56" s="373"/>
    </row>
    <row r="58" spans="1:6" s="141" customFormat="1" ht="15">
      <c r="A58" s="141" t="s">
        <v>210</v>
      </c>
      <c r="D58" s="431" t="s">
        <v>211</v>
      </c>
      <c r="E58" s="432"/>
      <c r="F58" s="432"/>
    </row>
  </sheetData>
  <sheetProtection/>
  <mergeCells count="59">
    <mergeCell ref="D58:F58"/>
    <mergeCell ref="D33:F33"/>
    <mergeCell ref="B27:C27"/>
    <mergeCell ref="D49:F49"/>
    <mergeCell ref="D48:F48"/>
    <mergeCell ref="D35:F35"/>
    <mergeCell ref="D34:F34"/>
    <mergeCell ref="D31:F31"/>
    <mergeCell ref="D32:F32"/>
    <mergeCell ref="B32:C32"/>
    <mergeCell ref="B31:C31"/>
    <mergeCell ref="D24:F24"/>
    <mergeCell ref="B28:C28"/>
    <mergeCell ref="B30:C30"/>
    <mergeCell ref="A42:F42"/>
    <mergeCell ref="B34:C34"/>
    <mergeCell ref="B35:C35"/>
    <mergeCell ref="D40:F40"/>
    <mergeCell ref="D41:F41"/>
    <mergeCell ref="D26:F26"/>
    <mergeCell ref="A29:F29"/>
    <mergeCell ref="D12:F12"/>
    <mergeCell ref="A13:F13"/>
    <mergeCell ref="B23:C23"/>
    <mergeCell ref="B26:C26"/>
    <mergeCell ref="B17:C17"/>
    <mergeCell ref="D16:F16"/>
    <mergeCell ref="B16:C16"/>
    <mergeCell ref="B21:C21"/>
    <mergeCell ref="B20:C20"/>
    <mergeCell ref="D47:F47"/>
    <mergeCell ref="D17:F17"/>
    <mergeCell ref="D18:F18"/>
    <mergeCell ref="D19:F19"/>
    <mergeCell ref="D20:F20"/>
    <mergeCell ref="B11:C11"/>
    <mergeCell ref="B12:C12"/>
    <mergeCell ref="B14:C14"/>
    <mergeCell ref="D22:F22"/>
    <mergeCell ref="D23:F23"/>
    <mergeCell ref="D1:F1"/>
    <mergeCell ref="B15:C15"/>
    <mergeCell ref="B6:C6"/>
    <mergeCell ref="B7:C7"/>
    <mergeCell ref="B4:C4"/>
    <mergeCell ref="A3:D3"/>
    <mergeCell ref="D11:F11"/>
    <mergeCell ref="D14:F14"/>
    <mergeCell ref="D15:F15"/>
    <mergeCell ref="D56:F56"/>
    <mergeCell ref="B24:C24"/>
    <mergeCell ref="A50:F50"/>
    <mergeCell ref="D54:F54"/>
    <mergeCell ref="D55:F55"/>
    <mergeCell ref="B18:C18"/>
    <mergeCell ref="B19:C19"/>
    <mergeCell ref="D46:F46"/>
    <mergeCell ref="B22:C22"/>
    <mergeCell ref="D21:F21"/>
  </mergeCells>
  <printOptions/>
  <pageMargins left="1.1811023622047245" right="0.1968503937007874" top="0.7874015748031497" bottom="0.3937007874015748" header="0.31496062992125984" footer="0.31496062992125984"/>
  <pageSetup horizontalDpi="600" verticalDpi="600" orientation="portrait" paperSize="9" scale="84" r:id="rId1"/>
  <headerFooter differentFirst="1">
    <oddHeader>&amp;C&amp;"Times New Roman,обычный"&amp;14&amp;P&amp;R&amp;"Times New Roman,обычный"&amp;14Продовження додатка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33" customWidth="1"/>
    <col min="2" max="2" width="4.7109375" style="33" customWidth="1"/>
    <col min="3" max="3" width="12.57421875" style="33" customWidth="1"/>
    <col min="4" max="4" width="29.28125" style="33" customWidth="1"/>
    <col min="5" max="5" width="18.8515625" style="33" hidden="1" customWidth="1"/>
    <col min="6" max="6" width="28.140625" style="33" customWidth="1"/>
    <col min="7" max="7" width="23.00390625" style="33" customWidth="1"/>
    <col min="8" max="8" width="28.140625" style="33" customWidth="1"/>
    <col min="9" max="9" width="28.140625" style="33" hidden="1" customWidth="1"/>
    <col min="10" max="12" width="28.140625" style="33" customWidth="1"/>
    <col min="13" max="13" width="22.28125" style="33" customWidth="1"/>
    <col min="14" max="15" width="15.57421875" style="33" customWidth="1"/>
    <col min="16" max="16" width="20.28125" style="33" customWidth="1"/>
    <col min="17" max="18" width="24.28125" style="33" customWidth="1"/>
    <col min="19" max="19" width="21.140625" style="33" customWidth="1"/>
    <col min="20" max="20" width="17.57421875" style="33" customWidth="1"/>
    <col min="21" max="16384" width="8.8515625" style="33" customWidth="1"/>
  </cols>
  <sheetData>
    <row r="1" spans="1:19" ht="202.5" customHeight="1">
      <c r="A1" s="33" t="s">
        <v>132</v>
      </c>
      <c r="D1" s="34"/>
      <c r="E1" s="34"/>
      <c r="F1" s="34"/>
      <c r="H1" s="35"/>
      <c r="I1" s="35"/>
      <c r="J1" s="35"/>
      <c r="K1" s="35"/>
      <c r="L1" s="35"/>
      <c r="M1" s="487"/>
      <c r="N1" s="487"/>
      <c r="O1" s="487"/>
      <c r="P1" s="487"/>
      <c r="Q1" s="488" t="s">
        <v>177</v>
      </c>
      <c r="R1" s="488"/>
      <c r="S1" s="488"/>
    </row>
    <row r="2" ht="6" customHeight="1"/>
    <row r="3" spans="1:20" ht="27" customHeight="1">
      <c r="A3" s="36"/>
      <c r="B3" s="36"/>
      <c r="C3" s="36"/>
      <c r="D3" s="489" t="s">
        <v>176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</row>
    <row r="4" spans="1:16" ht="24.75" customHeight="1" thickBot="1">
      <c r="A4" s="37"/>
      <c r="B4" s="37"/>
      <c r="D4" s="64">
        <v>25539000000</v>
      </c>
      <c r="G4" s="38"/>
      <c r="H4" s="37"/>
      <c r="I4" s="37"/>
      <c r="J4" s="37"/>
      <c r="K4" s="37"/>
      <c r="L4" s="37"/>
      <c r="M4" s="37"/>
      <c r="N4" s="37"/>
      <c r="O4" s="37"/>
      <c r="P4" s="37" t="s">
        <v>134</v>
      </c>
    </row>
    <row r="5" spans="1:20" ht="15" customHeight="1">
      <c r="A5" s="457" t="s">
        <v>185</v>
      </c>
      <c r="B5" s="458"/>
      <c r="C5" s="459"/>
      <c r="D5" s="453" t="s">
        <v>160</v>
      </c>
      <c r="E5" s="472" t="s">
        <v>161</v>
      </c>
      <c r="F5" s="472"/>
      <c r="G5" s="472"/>
      <c r="H5" s="472"/>
      <c r="I5" s="472"/>
      <c r="J5" s="472"/>
      <c r="K5" s="472"/>
      <c r="L5" s="472"/>
      <c r="M5" s="472"/>
      <c r="N5" s="472"/>
      <c r="O5" s="473"/>
      <c r="P5" s="473"/>
      <c r="Q5" s="490" t="s">
        <v>118</v>
      </c>
      <c r="R5" s="491"/>
      <c r="S5" s="491"/>
      <c r="T5" s="492"/>
    </row>
    <row r="6" spans="1:20" ht="20.25" customHeight="1">
      <c r="A6" s="460"/>
      <c r="B6" s="461"/>
      <c r="C6" s="462"/>
      <c r="D6" s="454"/>
      <c r="E6" s="471" t="s">
        <v>86</v>
      </c>
      <c r="F6" s="471" t="s">
        <v>180</v>
      </c>
      <c r="G6" s="477" t="s">
        <v>189</v>
      </c>
      <c r="H6" s="477"/>
      <c r="I6" s="477"/>
      <c r="J6" s="477"/>
      <c r="K6" s="477"/>
      <c r="L6" s="477"/>
      <c r="M6" s="477"/>
      <c r="N6" s="477"/>
      <c r="O6" s="82"/>
      <c r="P6" s="439" t="s">
        <v>162</v>
      </c>
      <c r="Q6" s="483" t="s">
        <v>189</v>
      </c>
      <c r="R6" s="484"/>
      <c r="S6" s="485"/>
      <c r="T6" s="480" t="s">
        <v>162</v>
      </c>
    </row>
    <row r="7" spans="1:20" ht="13.5" customHeight="1">
      <c r="A7" s="460"/>
      <c r="B7" s="461"/>
      <c r="C7" s="462"/>
      <c r="D7" s="454"/>
      <c r="E7" s="471"/>
      <c r="F7" s="471"/>
      <c r="G7" s="471" t="s">
        <v>179</v>
      </c>
      <c r="H7" s="471" t="s">
        <v>43</v>
      </c>
      <c r="I7" s="474" t="s">
        <v>143</v>
      </c>
      <c r="J7" s="474" t="s">
        <v>144</v>
      </c>
      <c r="K7" s="471" t="s">
        <v>146</v>
      </c>
      <c r="L7" s="474" t="s">
        <v>174</v>
      </c>
      <c r="M7" s="471" t="s">
        <v>0</v>
      </c>
      <c r="N7" s="471" t="s">
        <v>1</v>
      </c>
      <c r="O7" s="471" t="s">
        <v>167</v>
      </c>
      <c r="P7" s="439"/>
      <c r="Q7" s="451" t="s">
        <v>168</v>
      </c>
      <c r="R7" s="486" t="s">
        <v>145</v>
      </c>
      <c r="S7" s="451" t="s">
        <v>181</v>
      </c>
      <c r="T7" s="481"/>
    </row>
    <row r="8" spans="1:20" ht="22.5" customHeight="1">
      <c r="A8" s="460"/>
      <c r="B8" s="461"/>
      <c r="C8" s="462"/>
      <c r="D8" s="454"/>
      <c r="E8" s="471"/>
      <c r="F8" s="471"/>
      <c r="G8" s="471"/>
      <c r="H8" s="471"/>
      <c r="I8" s="475"/>
      <c r="J8" s="478"/>
      <c r="K8" s="471"/>
      <c r="L8" s="478"/>
      <c r="M8" s="471"/>
      <c r="N8" s="471"/>
      <c r="O8" s="471"/>
      <c r="P8" s="439"/>
      <c r="Q8" s="451"/>
      <c r="R8" s="451"/>
      <c r="S8" s="451"/>
      <c r="T8" s="481"/>
    </row>
    <row r="9" spans="1:20" ht="15.75" customHeight="1">
      <c r="A9" s="460"/>
      <c r="B9" s="461"/>
      <c r="C9" s="462"/>
      <c r="D9" s="454"/>
      <c r="E9" s="471"/>
      <c r="F9" s="471"/>
      <c r="G9" s="471"/>
      <c r="H9" s="471"/>
      <c r="I9" s="475"/>
      <c r="J9" s="478"/>
      <c r="K9" s="471"/>
      <c r="L9" s="478"/>
      <c r="M9" s="471"/>
      <c r="N9" s="471"/>
      <c r="O9" s="471"/>
      <c r="P9" s="439"/>
      <c r="Q9" s="451"/>
      <c r="R9" s="451"/>
      <c r="S9" s="451"/>
      <c r="T9" s="481"/>
    </row>
    <row r="10" spans="1:20" ht="307.5" customHeight="1">
      <c r="A10" s="460"/>
      <c r="B10" s="461"/>
      <c r="C10" s="462"/>
      <c r="D10" s="454"/>
      <c r="E10" s="471"/>
      <c r="F10" s="471"/>
      <c r="G10" s="471"/>
      <c r="H10" s="471"/>
      <c r="I10" s="476"/>
      <c r="J10" s="479"/>
      <c r="K10" s="471"/>
      <c r="L10" s="479"/>
      <c r="M10" s="471"/>
      <c r="N10" s="471"/>
      <c r="O10" s="471"/>
      <c r="P10" s="439"/>
      <c r="Q10" s="452"/>
      <c r="R10" s="452"/>
      <c r="S10" s="452"/>
      <c r="T10" s="482"/>
    </row>
    <row r="11" spans="1:20" ht="36.75" customHeight="1">
      <c r="A11" s="463"/>
      <c r="B11" s="464"/>
      <c r="C11" s="465"/>
      <c r="D11" s="455"/>
      <c r="E11" s="85"/>
      <c r="F11" s="439" t="s">
        <v>173</v>
      </c>
      <c r="G11" s="440"/>
      <c r="H11" s="440"/>
      <c r="I11" s="440"/>
      <c r="J11" s="440"/>
      <c r="K11" s="440"/>
      <c r="L11" s="440"/>
      <c r="M11" s="440"/>
      <c r="N11" s="440"/>
      <c r="O11" s="441"/>
      <c r="P11" s="88"/>
      <c r="Q11" s="469" t="s">
        <v>172</v>
      </c>
      <c r="R11" s="415"/>
      <c r="S11" s="415"/>
      <c r="T11" s="470"/>
    </row>
    <row r="12" spans="1:20" ht="70.5" customHeight="1">
      <c r="A12" s="466"/>
      <c r="B12" s="467"/>
      <c r="C12" s="468"/>
      <c r="D12" s="456"/>
      <c r="E12" s="85"/>
      <c r="F12" s="85">
        <v>41040200</v>
      </c>
      <c r="G12" s="85">
        <v>41050000</v>
      </c>
      <c r="H12" s="85">
        <v>41051500</v>
      </c>
      <c r="I12" s="90">
        <v>41032500</v>
      </c>
      <c r="J12" s="84">
        <v>41055000</v>
      </c>
      <c r="K12" s="84">
        <v>41053000</v>
      </c>
      <c r="L12" s="84">
        <v>41051400</v>
      </c>
      <c r="M12" s="85">
        <v>41053900</v>
      </c>
      <c r="N12" s="85">
        <v>41053900</v>
      </c>
      <c r="O12" s="88">
        <v>41053900</v>
      </c>
      <c r="P12" s="88"/>
      <c r="Q12" s="87">
        <v>9770</v>
      </c>
      <c r="R12" s="89">
        <v>9800</v>
      </c>
      <c r="S12" s="89">
        <v>9410</v>
      </c>
      <c r="T12" s="86"/>
    </row>
    <row r="13" spans="1:20" ht="15.75">
      <c r="A13" s="446">
        <v>1</v>
      </c>
      <c r="B13" s="446"/>
      <c r="C13" s="447"/>
      <c r="D13" s="54">
        <v>2</v>
      </c>
      <c r="E13" s="51"/>
      <c r="F13" s="39">
        <v>3</v>
      </c>
      <c r="G13" s="52">
        <v>4</v>
      </c>
      <c r="H13" s="53">
        <v>8</v>
      </c>
      <c r="I13" s="53">
        <v>9</v>
      </c>
      <c r="J13" s="53">
        <v>10</v>
      </c>
      <c r="K13" s="53"/>
      <c r="L13" s="53"/>
      <c r="M13" s="53">
        <v>11</v>
      </c>
      <c r="N13" s="53">
        <v>12</v>
      </c>
      <c r="O13" s="56">
        <v>13</v>
      </c>
      <c r="P13" s="56">
        <v>14</v>
      </c>
      <c r="Q13" s="91">
        <v>15</v>
      </c>
      <c r="R13" s="92">
        <v>16</v>
      </c>
      <c r="S13" s="92">
        <v>17</v>
      </c>
      <c r="T13" s="93">
        <v>18</v>
      </c>
    </row>
    <row r="14" spans="1:20" ht="99" customHeight="1">
      <c r="A14" s="444">
        <v>2510000000</v>
      </c>
      <c r="B14" s="444" t="s">
        <v>10</v>
      </c>
      <c r="C14" s="445" t="s">
        <v>11</v>
      </c>
      <c r="D14" s="79" t="s">
        <v>170</v>
      </c>
      <c r="E14" s="49"/>
      <c r="F14" s="49"/>
      <c r="G14" s="65"/>
      <c r="H14" s="65"/>
      <c r="I14" s="65"/>
      <c r="J14" s="65"/>
      <c r="K14" s="65"/>
      <c r="L14" s="65"/>
      <c r="M14" s="66"/>
      <c r="N14" s="66"/>
      <c r="O14" s="83"/>
      <c r="P14" s="67">
        <f>SUM(E14:O14)</f>
        <v>0</v>
      </c>
      <c r="Q14" s="59"/>
      <c r="R14" s="62"/>
      <c r="S14" s="62"/>
      <c r="T14" s="60"/>
    </row>
    <row r="15" spans="1:20" ht="71.25" customHeight="1">
      <c r="A15" s="444">
        <v>25313200000</v>
      </c>
      <c r="B15" s="444">
        <v>16</v>
      </c>
      <c r="C15" s="445" t="s">
        <v>12</v>
      </c>
      <c r="D15" s="80" t="s">
        <v>171</v>
      </c>
      <c r="E15" s="40"/>
      <c r="F15" s="40"/>
      <c r="G15" s="42"/>
      <c r="H15" s="42"/>
      <c r="I15" s="42"/>
      <c r="J15" s="42"/>
      <c r="K15" s="42"/>
      <c r="L15" s="42"/>
      <c r="M15" s="41"/>
      <c r="N15" s="41"/>
      <c r="O15" s="57"/>
      <c r="P15" s="57">
        <f>SUM(E15:N15)</f>
        <v>0</v>
      </c>
      <c r="Q15" s="61"/>
      <c r="R15" s="61"/>
      <c r="S15" s="61"/>
      <c r="T15" s="63">
        <f>Q15+S15</f>
        <v>0</v>
      </c>
    </row>
    <row r="16" spans="1:20" ht="64.5" customHeight="1">
      <c r="A16" s="448"/>
      <c r="B16" s="449"/>
      <c r="C16" s="450"/>
      <c r="D16" s="81" t="s">
        <v>13</v>
      </c>
      <c r="E16" s="69"/>
      <c r="F16" s="69"/>
      <c r="G16" s="70"/>
      <c r="H16" s="71"/>
      <c r="I16" s="71"/>
      <c r="J16" s="71"/>
      <c r="K16" s="71"/>
      <c r="L16" s="71"/>
      <c r="M16" s="71"/>
      <c r="N16" s="71"/>
      <c r="O16" s="72"/>
      <c r="P16" s="72"/>
      <c r="Q16" s="73"/>
      <c r="R16" s="74"/>
      <c r="S16" s="74"/>
      <c r="T16" s="63">
        <f>Q16+S16+R16</f>
        <v>0</v>
      </c>
    </row>
    <row r="17" spans="1:20" ht="24" customHeight="1" thickBot="1">
      <c r="A17" s="442"/>
      <c r="B17" s="442"/>
      <c r="C17" s="443"/>
      <c r="D17" s="78" t="s">
        <v>112</v>
      </c>
      <c r="E17" s="55">
        <f>E14+E15</f>
        <v>0</v>
      </c>
      <c r="F17" s="68">
        <f aca="true" t="shared" si="0" ref="F17:P17">F14+F15+F16</f>
        <v>0</v>
      </c>
      <c r="G17" s="68">
        <f t="shared" si="0"/>
        <v>0</v>
      </c>
      <c r="H17" s="68">
        <f t="shared" si="0"/>
        <v>0</v>
      </c>
      <c r="I17" s="68">
        <f t="shared" si="0"/>
        <v>0</v>
      </c>
      <c r="J17" s="68">
        <f t="shared" si="0"/>
        <v>0</v>
      </c>
      <c r="K17" s="68">
        <f t="shared" si="0"/>
        <v>0</v>
      </c>
      <c r="L17" s="68">
        <f t="shared" si="0"/>
        <v>0</v>
      </c>
      <c r="M17" s="68">
        <f t="shared" si="0"/>
        <v>0</v>
      </c>
      <c r="N17" s="68">
        <f t="shared" si="0"/>
        <v>0</v>
      </c>
      <c r="O17" s="68">
        <f t="shared" si="0"/>
        <v>0</v>
      </c>
      <c r="P17" s="68">
        <f t="shared" si="0"/>
        <v>0</v>
      </c>
      <c r="Q17" s="58">
        <f>Q14+Q15</f>
        <v>0</v>
      </c>
      <c r="R17" s="58">
        <f>R14+R15+R16</f>
        <v>0</v>
      </c>
      <c r="S17" s="58">
        <f>S14+S15</f>
        <v>0</v>
      </c>
      <c r="T17" s="75">
        <f>Q17+S17+R17</f>
        <v>0</v>
      </c>
    </row>
    <row r="18" spans="1:16" ht="12.75">
      <c r="A18" s="43"/>
      <c r="B18" s="43"/>
      <c r="C18" s="43"/>
      <c r="G18" s="44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5.75">
      <c r="A19" s="43"/>
      <c r="B19" s="43"/>
      <c r="C19" s="43"/>
      <c r="G19" s="46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2.75">
      <c r="A20" s="43"/>
      <c r="B20" s="43"/>
      <c r="C20" s="43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2.75">
      <c r="A21" s="43"/>
      <c r="B21" s="43"/>
      <c r="C21" s="43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23.25">
      <c r="A22" s="43"/>
      <c r="B22" s="43"/>
      <c r="C22" s="43"/>
      <c r="D22" s="76" t="s">
        <v>133</v>
      </c>
      <c r="F22" s="34"/>
      <c r="H22" s="45"/>
      <c r="I22" s="45"/>
      <c r="J22" s="45"/>
      <c r="K22" s="45"/>
      <c r="L22" s="45"/>
      <c r="M22" s="48"/>
      <c r="N22" s="45"/>
      <c r="O22" s="45"/>
      <c r="P22" s="77" t="s">
        <v>150</v>
      </c>
    </row>
    <row r="23" spans="1:16" ht="15.75">
      <c r="A23" s="43"/>
      <c r="B23" s="43"/>
      <c r="C23" s="43"/>
      <c r="D23" s="46"/>
      <c r="E23" s="46"/>
      <c r="F23" s="46"/>
      <c r="G23" s="46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2.75">
      <c r="A24" s="43"/>
      <c r="B24" s="43"/>
      <c r="C24" s="43"/>
      <c r="H24" s="45"/>
      <c r="I24" s="45"/>
      <c r="J24" s="45"/>
      <c r="K24" s="45"/>
      <c r="L24" s="45"/>
      <c r="M24" s="45"/>
      <c r="N24" s="45"/>
      <c r="O24" s="45"/>
      <c r="P24" s="45"/>
    </row>
    <row r="25" spans="1:16" ht="12.75">
      <c r="A25" s="43"/>
      <c r="B25" s="43"/>
      <c r="C25" s="43"/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12.75">
      <c r="A26" s="43"/>
      <c r="B26" s="43"/>
      <c r="C26" s="43"/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2.75">
      <c r="A27" s="43"/>
      <c r="B27" s="43"/>
      <c r="C27" s="43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2.75">
      <c r="A28" s="43"/>
      <c r="B28" s="43"/>
      <c r="C28" s="43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2.75">
      <c r="A29" s="43"/>
      <c r="B29" s="43"/>
      <c r="C29" s="43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2.75">
      <c r="A30" s="43"/>
      <c r="B30" s="43"/>
      <c r="C30" s="43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2.75">
      <c r="A31" s="43"/>
      <c r="B31" s="43"/>
      <c r="C31" s="43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12.75">
      <c r="A32" s="43"/>
      <c r="B32" s="43"/>
      <c r="C32" s="43"/>
      <c r="H32" s="45"/>
      <c r="I32" s="45"/>
      <c r="J32" s="45"/>
      <c r="K32" s="45"/>
      <c r="L32" s="45"/>
      <c r="M32" s="45"/>
      <c r="N32" s="45"/>
      <c r="O32" s="45"/>
      <c r="P32" s="45"/>
    </row>
    <row r="33" spans="1:16" ht="12.75">
      <c r="A33" s="43"/>
      <c r="B33" s="43"/>
      <c r="C33" s="43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2.75">
      <c r="A34" s="43"/>
      <c r="B34" s="43"/>
      <c r="C34" s="43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2.75">
      <c r="A35" s="43"/>
      <c r="B35" s="43"/>
      <c r="C35" s="43"/>
      <c r="H35" s="45"/>
      <c r="I35" s="45"/>
      <c r="J35" s="45"/>
      <c r="K35" s="45"/>
      <c r="L35" s="45"/>
      <c r="M35" s="45"/>
      <c r="N35" s="45"/>
      <c r="O35" s="45"/>
      <c r="P35" s="45"/>
    </row>
    <row r="36" spans="1:16" ht="12.75">
      <c r="A36" s="43"/>
      <c r="B36" s="43"/>
      <c r="C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2.75">
      <c r="A37" s="43"/>
      <c r="B37" s="43"/>
      <c r="C37" s="43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12.75">
      <c r="A38" s="43"/>
      <c r="B38" s="43"/>
      <c r="C38" s="43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2.75">
      <c r="A39" s="43"/>
      <c r="B39" s="43"/>
      <c r="C39" s="43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2.75">
      <c r="A40" s="43"/>
      <c r="B40" s="43"/>
      <c r="C40" s="43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12.75">
      <c r="A41" s="43"/>
      <c r="B41" s="43"/>
      <c r="C41" s="43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2.75">
      <c r="A42" s="43"/>
      <c r="B42" s="43"/>
      <c r="C42" s="43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2.75">
      <c r="A43" s="43"/>
      <c r="B43" s="43"/>
      <c r="C43" s="43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18.75" customHeight="1">
      <c r="A44" s="43"/>
      <c r="B44" s="43"/>
      <c r="C44" s="43"/>
      <c r="H44" s="45"/>
      <c r="I44" s="45"/>
      <c r="J44" s="45"/>
      <c r="K44" s="45"/>
      <c r="L44" s="45"/>
      <c r="M44" s="45"/>
      <c r="N44" s="45"/>
      <c r="O44" s="45"/>
      <c r="P44" s="45"/>
    </row>
    <row r="45" spans="1:16" ht="12.75">
      <c r="A45" s="43"/>
      <c r="B45" s="43"/>
      <c r="C45" s="43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2.75">
      <c r="A46" s="43"/>
      <c r="B46" s="43"/>
      <c r="C46" s="43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>
      <c r="A47" s="43"/>
      <c r="B47" s="43"/>
      <c r="C47" s="43"/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12.75">
      <c r="A48" s="43"/>
      <c r="B48" s="43"/>
      <c r="C48" s="43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2.75">
      <c r="A49" s="43"/>
      <c r="B49" s="43"/>
      <c r="C49" s="43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2.75">
      <c r="A50" s="43"/>
      <c r="B50" s="43"/>
      <c r="C50" s="43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2.75">
      <c r="A51" s="43"/>
      <c r="B51" s="43"/>
      <c r="C51" s="43"/>
      <c r="H51" s="45"/>
      <c r="I51" s="45"/>
      <c r="J51" s="45"/>
      <c r="K51" s="45"/>
      <c r="L51" s="45"/>
      <c r="M51" s="45"/>
      <c r="N51" s="45"/>
      <c r="O51" s="45"/>
      <c r="P51" s="45"/>
    </row>
    <row r="52" spans="1:16" ht="12.75">
      <c r="A52" s="43"/>
      <c r="B52" s="43"/>
      <c r="C52" s="43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12.75">
      <c r="A53" s="43"/>
      <c r="B53" s="43"/>
      <c r="C53" s="43"/>
      <c r="H53" s="45"/>
      <c r="I53" s="45"/>
      <c r="J53" s="45"/>
      <c r="K53" s="45"/>
      <c r="L53" s="45"/>
      <c r="M53" s="45"/>
      <c r="N53" s="45"/>
      <c r="O53" s="45"/>
      <c r="P53" s="45"/>
    </row>
    <row r="54" spans="1:16" ht="12.75">
      <c r="A54" s="43"/>
      <c r="B54" s="43"/>
      <c r="C54" s="43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2.75">
      <c r="A55" s="43"/>
      <c r="B55" s="43"/>
      <c r="C55" s="43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2.75">
      <c r="A56" s="43"/>
      <c r="B56" s="43"/>
      <c r="C56" s="43"/>
      <c r="H56" s="45"/>
      <c r="I56" s="45"/>
      <c r="J56" s="45"/>
      <c r="K56" s="45"/>
      <c r="L56" s="45"/>
      <c r="M56" s="45"/>
      <c r="N56" s="45"/>
      <c r="O56" s="45"/>
      <c r="P56" s="45"/>
    </row>
    <row r="57" spans="1:16" ht="12.75">
      <c r="A57" s="43"/>
      <c r="B57" s="43"/>
      <c r="C57" s="43"/>
      <c r="H57" s="45"/>
      <c r="I57" s="45"/>
      <c r="J57" s="45"/>
      <c r="K57" s="45"/>
      <c r="L57" s="45"/>
      <c r="M57" s="45"/>
      <c r="N57" s="45"/>
      <c r="O57" s="45"/>
      <c r="P57" s="45"/>
    </row>
    <row r="58" spans="1:16" ht="12.75">
      <c r="A58" s="43"/>
      <c r="B58" s="43"/>
      <c r="C58" s="43"/>
      <c r="H58" s="45"/>
      <c r="I58" s="45"/>
      <c r="J58" s="45"/>
      <c r="K58" s="45"/>
      <c r="L58" s="45"/>
      <c r="M58" s="45"/>
      <c r="N58" s="45"/>
      <c r="O58" s="45"/>
      <c r="P58" s="45"/>
    </row>
    <row r="59" spans="1:16" ht="12.75">
      <c r="A59" s="43"/>
      <c r="B59" s="43"/>
      <c r="C59" s="43"/>
      <c r="H59" s="45"/>
      <c r="I59" s="45"/>
      <c r="J59" s="45"/>
      <c r="K59" s="45"/>
      <c r="L59" s="45"/>
      <c r="M59" s="45"/>
      <c r="N59" s="45"/>
      <c r="O59" s="45"/>
      <c r="P59" s="45"/>
    </row>
    <row r="60" spans="1:16" ht="12.75">
      <c r="A60" s="43"/>
      <c r="B60" s="43"/>
      <c r="C60" s="43"/>
      <c r="H60" s="45"/>
      <c r="I60" s="45"/>
      <c r="J60" s="45"/>
      <c r="K60" s="45"/>
      <c r="L60" s="45"/>
      <c r="M60" s="45"/>
      <c r="N60" s="45"/>
      <c r="O60" s="45"/>
      <c r="P60" s="45"/>
    </row>
    <row r="61" spans="1:16" ht="12.75">
      <c r="A61" s="43"/>
      <c r="B61" s="43"/>
      <c r="C61" s="43"/>
      <c r="H61" s="45"/>
      <c r="I61" s="45"/>
      <c r="J61" s="45"/>
      <c r="K61" s="45"/>
      <c r="L61" s="45"/>
      <c r="M61" s="45"/>
      <c r="N61" s="45"/>
      <c r="O61" s="45"/>
      <c r="P61" s="45"/>
    </row>
    <row r="62" spans="1:16" ht="12.75">
      <c r="A62" s="43"/>
      <c r="B62" s="43"/>
      <c r="C62" s="43"/>
      <c r="H62" s="45"/>
      <c r="I62" s="45"/>
      <c r="J62" s="45"/>
      <c r="K62" s="45"/>
      <c r="L62" s="45"/>
      <c r="M62" s="45"/>
      <c r="N62" s="45"/>
      <c r="O62" s="45"/>
      <c r="P62" s="45"/>
    </row>
    <row r="63" spans="1:16" ht="12.75">
      <c r="A63" s="43"/>
      <c r="B63" s="43"/>
      <c r="C63" s="43"/>
      <c r="H63" s="45"/>
      <c r="I63" s="45"/>
      <c r="J63" s="45"/>
      <c r="K63" s="45"/>
      <c r="L63" s="45"/>
      <c r="M63" s="45"/>
      <c r="N63" s="45"/>
      <c r="O63" s="45"/>
      <c r="P63" s="45"/>
    </row>
    <row r="64" spans="1:16" ht="12.75">
      <c r="A64" s="43"/>
      <c r="B64" s="43"/>
      <c r="C64" s="43"/>
      <c r="H64" s="45"/>
      <c r="I64" s="45"/>
      <c r="J64" s="45"/>
      <c r="K64" s="45"/>
      <c r="L64" s="45"/>
      <c r="M64" s="45"/>
      <c r="N64" s="45"/>
      <c r="O64" s="45"/>
      <c r="P64" s="45"/>
    </row>
    <row r="65" spans="1:16" ht="12.75">
      <c r="A65" s="43"/>
      <c r="B65" s="43"/>
      <c r="C65" s="43"/>
      <c r="H65" s="45"/>
      <c r="I65" s="45"/>
      <c r="J65" s="45"/>
      <c r="K65" s="45"/>
      <c r="L65" s="45"/>
      <c r="M65" s="45"/>
      <c r="N65" s="45"/>
      <c r="O65" s="45"/>
      <c r="P65" s="45"/>
    </row>
    <row r="66" spans="1:16" ht="12.75">
      <c r="A66" s="43"/>
      <c r="B66" s="43"/>
      <c r="C66" s="43"/>
      <c r="H66" s="45"/>
      <c r="I66" s="45"/>
      <c r="J66" s="45"/>
      <c r="K66" s="45"/>
      <c r="L66" s="45"/>
      <c r="M66" s="45"/>
      <c r="N66" s="45"/>
      <c r="O66" s="45"/>
      <c r="P66" s="45"/>
    </row>
    <row r="67" spans="1:16" ht="12.75">
      <c r="A67" s="43"/>
      <c r="B67" s="43"/>
      <c r="C67" s="43"/>
      <c r="H67" s="45"/>
      <c r="I67" s="45"/>
      <c r="J67" s="45"/>
      <c r="K67" s="45"/>
      <c r="L67" s="45"/>
      <c r="M67" s="45"/>
      <c r="N67" s="45"/>
      <c r="O67" s="45"/>
      <c r="P67" s="45"/>
    </row>
    <row r="68" spans="1:16" ht="12.75">
      <c r="A68" s="43"/>
      <c r="B68" s="43"/>
      <c r="C68" s="43"/>
      <c r="H68" s="45"/>
      <c r="I68" s="45"/>
      <c r="J68" s="45"/>
      <c r="K68" s="45"/>
      <c r="L68" s="45"/>
      <c r="M68" s="45"/>
      <c r="N68" s="45"/>
      <c r="O68" s="45"/>
      <c r="P68" s="45"/>
    </row>
    <row r="69" spans="1:16" ht="12.75">
      <c r="A69" s="43"/>
      <c r="B69" s="43"/>
      <c r="C69" s="43"/>
      <c r="H69" s="45"/>
      <c r="I69" s="45"/>
      <c r="J69" s="45"/>
      <c r="K69" s="45"/>
      <c r="L69" s="45"/>
      <c r="M69" s="45"/>
      <c r="N69" s="45"/>
      <c r="O69" s="45"/>
      <c r="P69" s="45"/>
    </row>
    <row r="70" spans="1:16" ht="12.75">
      <c r="A70" s="43"/>
      <c r="B70" s="43"/>
      <c r="C70" s="43"/>
      <c r="H70" s="45"/>
      <c r="I70" s="45"/>
      <c r="J70" s="45"/>
      <c r="K70" s="45"/>
      <c r="L70" s="45"/>
      <c r="M70" s="45"/>
      <c r="N70" s="45"/>
      <c r="O70" s="45"/>
      <c r="P70" s="45"/>
    </row>
    <row r="71" spans="1:16" ht="12.75">
      <c r="A71" s="43"/>
      <c r="B71" s="43"/>
      <c r="C71" s="43"/>
      <c r="H71" s="45"/>
      <c r="I71" s="45"/>
      <c r="J71" s="45"/>
      <c r="K71" s="45"/>
      <c r="L71" s="45"/>
      <c r="M71" s="45"/>
      <c r="N71" s="45"/>
      <c r="O71" s="45"/>
      <c r="P71" s="45"/>
    </row>
    <row r="72" spans="1:16" ht="12.75">
      <c r="A72" s="43"/>
      <c r="B72" s="43"/>
      <c r="C72" s="43"/>
      <c r="H72" s="45"/>
      <c r="I72" s="45"/>
      <c r="J72" s="45"/>
      <c r="K72" s="45"/>
      <c r="L72" s="45"/>
      <c r="M72" s="45"/>
      <c r="N72" s="45"/>
      <c r="O72" s="45"/>
      <c r="P72" s="45"/>
    </row>
    <row r="73" spans="1:16" ht="12.75">
      <c r="A73" s="43"/>
      <c r="B73" s="43"/>
      <c r="C73" s="43"/>
      <c r="H73" s="45"/>
      <c r="I73" s="45"/>
      <c r="J73" s="45"/>
      <c r="K73" s="45"/>
      <c r="L73" s="45"/>
      <c r="M73" s="45"/>
      <c r="N73" s="45"/>
      <c r="O73" s="45"/>
      <c r="P73" s="45"/>
    </row>
    <row r="74" spans="1:16" ht="12.75">
      <c r="A74" s="43"/>
      <c r="B74" s="43"/>
      <c r="C74" s="43"/>
      <c r="H74" s="45"/>
      <c r="I74" s="45"/>
      <c r="J74" s="45"/>
      <c r="K74" s="45"/>
      <c r="L74" s="45"/>
      <c r="M74" s="45"/>
      <c r="N74" s="45"/>
      <c r="O74" s="45"/>
      <c r="P74" s="45"/>
    </row>
    <row r="75" spans="1:16" ht="12.75">
      <c r="A75" s="43"/>
      <c r="B75" s="43"/>
      <c r="C75" s="43"/>
      <c r="H75" s="45"/>
      <c r="I75" s="45"/>
      <c r="J75" s="45"/>
      <c r="K75" s="45"/>
      <c r="L75" s="45"/>
      <c r="M75" s="45"/>
      <c r="N75" s="45"/>
      <c r="O75" s="45"/>
      <c r="P75" s="45"/>
    </row>
    <row r="76" spans="1:16" ht="12.75">
      <c r="A76" s="43"/>
      <c r="B76" s="43"/>
      <c r="C76" s="43"/>
      <c r="H76" s="45"/>
      <c r="I76" s="45"/>
      <c r="J76" s="45"/>
      <c r="K76" s="45"/>
      <c r="L76" s="45"/>
      <c r="M76" s="45"/>
      <c r="N76" s="45"/>
      <c r="O76" s="45"/>
      <c r="P76" s="45"/>
    </row>
    <row r="77" spans="1:16" ht="12.75">
      <c r="A77" s="43"/>
      <c r="B77" s="43"/>
      <c r="C77" s="43"/>
      <c r="H77" s="45"/>
      <c r="I77" s="45"/>
      <c r="J77" s="45"/>
      <c r="K77" s="45"/>
      <c r="L77" s="45"/>
      <c r="M77" s="45"/>
      <c r="N77" s="45"/>
      <c r="O77" s="45"/>
      <c r="P77" s="45"/>
    </row>
    <row r="78" spans="1:16" ht="12.75">
      <c r="A78" s="43"/>
      <c r="B78" s="43"/>
      <c r="C78" s="43"/>
      <c r="H78" s="45"/>
      <c r="I78" s="45"/>
      <c r="J78" s="45"/>
      <c r="K78" s="45"/>
      <c r="L78" s="45"/>
      <c r="M78" s="45"/>
      <c r="N78" s="45"/>
      <c r="O78" s="45"/>
      <c r="P78" s="45"/>
    </row>
    <row r="79" spans="1:16" ht="12.75">
      <c r="A79" s="43"/>
      <c r="B79" s="43"/>
      <c r="C79" s="43"/>
      <c r="H79" s="45"/>
      <c r="I79" s="45"/>
      <c r="J79" s="45"/>
      <c r="K79" s="45"/>
      <c r="L79" s="45"/>
      <c r="M79" s="45"/>
      <c r="N79" s="45"/>
      <c r="O79" s="45"/>
      <c r="P79" s="45"/>
    </row>
    <row r="80" spans="1:16" ht="12.75">
      <c r="A80" s="43"/>
      <c r="B80" s="43"/>
      <c r="C80" s="43"/>
      <c r="H80" s="45"/>
      <c r="I80" s="45"/>
      <c r="J80" s="45"/>
      <c r="K80" s="45"/>
      <c r="L80" s="45"/>
      <c r="M80" s="45"/>
      <c r="N80" s="45"/>
      <c r="O80" s="45"/>
      <c r="P80" s="45"/>
    </row>
    <row r="81" spans="1:16" ht="12.75">
      <c r="A81" s="43"/>
      <c r="B81" s="43"/>
      <c r="C81" s="43"/>
      <c r="H81" s="45"/>
      <c r="I81" s="45"/>
      <c r="J81" s="45"/>
      <c r="K81" s="45"/>
      <c r="L81" s="45"/>
      <c r="M81" s="45"/>
      <c r="N81" s="45"/>
      <c r="O81" s="45"/>
      <c r="P81" s="45"/>
    </row>
    <row r="82" spans="1:16" ht="12.75">
      <c r="A82" s="43"/>
      <c r="B82" s="43"/>
      <c r="C82" s="43"/>
      <c r="H82" s="45"/>
      <c r="I82" s="45"/>
      <c r="J82" s="45"/>
      <c r="K82" s="45"/>
      <c r="L82" s="45"/>
      <c r="M82" s="45"/>
      <c r="N82" s="45"/>
      <c r="O82" s="45"/>
      <c r="P82" s="45"/>
    </row>
    <row r="83" spans="1:16" ht="12.75">
      <c r="A83" s="43"/>
      <c r="B83" s="43"/>
      <c r="C83" s="43"/>
      <c r="H83" s="45"/>
      <c r="I83" s="45"/>
      <c r="J83" s="45"/>
      <c r="K83" s="45"/>
      <c r="L83" s="45"/>
      <c r="M83" s="45"/>
      <c r="N83" s="45"/>
      <c r="O83" s="45"/>
      <c r="P83" s="45"/>
    </row>
    <row r="84" spans="1:16" ht="12.75">
      <c r="A84" s="43"/>
      <c r="B84" s="43"/>
      <c r="C84" s="43"/>
      <c r="H84" s="45"/>
      <c r="I84" s="45"/>
      <c r="J84" s="45"/>
      <c r="K84" s="45"/>
      <c r="L84" s="45"/>
      <c r="M84" s="45"/>
      <c r="N84" s="45"/>
      <c r="O84" s="45"/>
      <c r="P84" s="45"/>
    </row>
    <row r="85" spans="1:16" ht="12.75">
      <c r="A85" s="43"/>
      <c r="B85" s="43"/>
      <c r="C85" s="43"/>
      <c r="H85" s="45"/>
      <c r="I85" s="45"/>
      <c r="J85" s="45"/>
      <c r="K85" s="45"/>
      <c r="L85" s="45"/>
      <c r="M85" s="45"/>
      <c r="N85" s="45"/>
      <c r="O85" s="45"/>
      <c r="P85" s="45"/>
    </row>
    <row r="86" spans="1:16" ht="12.75">
      <c r="A86" s="43"/>
      <c r="B86" s="43"/>
      <c r="C86" s="43"/>
      <c r="H86" s="45"/>
      <c r="I86" s="45"/>
      <c r="J86" s="45"/>
      <c r="K86" s="45"/>
      <c r="L86" s="45"/>
      <c r="M86" s="45"/>
      <c r="N86" s="45"/>
      <c r="O86" s="45"/>
      <c r="P86" s="45"/>
    </row>
    <row r="87" spans="1:16" ht="12.75">
      <c r="A87" s="43"/>
      <c r="B87" s="43"/>
      <c r="C87" s="43"/>
      <c r="H87" s="45"/>
      <c r="I87" s="45"/>
      <c r="J87" s="45"/>
      <c r="K87" s="45"/>
      <c r="L87" s="45"/>
      <c r="M87" s="45"/>
      <c r="N87" s="45"/>
      <c r="O87" s="45"/>
      <c r="P87" s="45"/>
    </row>
    <row r="88" spans="1:16" ht="12.75">
      <c r="A88" s="43"/>
      <c r="B88" s="43"/>
      <c r="C88" s="43"/>
      <c r="H88" s="45"/>
      <c r="I88" s="45"/>
      <c r="J88" s="45"/>
      <c r="K88" s="45"/>
      <c r="L88" s="45"/>
      <c r="M88" s="45"/>
      <c r="N88" s="45"/>
      <c r="O88" s="45"/>
      <c r="P88" s="45"/>
    </row>
    <row r="89" spans="1:16" ht="12.75">
      <c r="A89" s="43"/>
      <c r="B89" s="43"/>
      <c r="C89" s="43"/>
      <c r="H89" s="45"/>
      <c r="I89" s="45"/>
      <c r="J89" s="45"/>
      <c r="K89" s="45"/>
      <c r="L89" s="45"/>
      <c r="M89" s="45"/>
      <c r="N89" s="45"/>
      <c r="O89" s="45"/>
      <c r="P89" s="45"/>
    </row>
    <row r="90" spans="1:16" ht="12.75">
      <c r="A90" s="43"/>
      <c r="B90" s="43"/>
      <c r="C90" s="43"/>
      <c r="H90" s="45"/>
      <c r="I90" s="45"/>
      <c r="J90" s="45"/>
      <c r="K90" s="45"/>
      <c r="L90" s="45"/>
      <c r="M90" s="45"/>
      <c r="N90" s="45"/>
      <c r="O90" s="45"/>
      <c r="P90" s="45"/>
    </row>
    <row r="91" spans="1:16" ht="12.75">
      <c r="A91" s="43"/>
      <c r="B91" s="43"/>
      <c r="C91" s="43"/>
      <c r="H91" s="45"/>
      <c r="I91" s="45"/>
      <c r="J91" s="45"/>
      <c r="K91" s="45"/>
      <c r="L91" s="45"/>
      <c r="M91" s="45"/>
      <c r="N91" s="45"/>
      <c r="O91" s="45"/>
      <c r="P91" s="45"/>
    </row>
    <row r="92" spans="1:16" ht="12.75">
      <c r="A92" s="43"/>
      <c r="B92" s="43"/>
      <c r="C92" s="43"/>
      <c r="H92" s="45"/>
      <c r="I92" s="45"/>
      <c r="J92" s="45"/>
      <c r="K92" s="45"/>
      <c r="L92" s="45"/>
      <c r="M92" s="45"/>
      <c r="N92" s="45"/>
      <c r="O92" s="45"/>
      <c r="P92" s="45"/>
    </row>
    <row r="93" spans="1:16" ht="12.75">
      <c r="A93" s="43"/>
      <c r="B93" s="43"/>
      <c r="C93" s="43"/>
      <c r="H93" s="45"/>
      <c r="I93" s="45"/>
      <c r="J93" s="45"/>
      <c r="K93" s="45"/>
      <c r="L93" s="45"/>
      <c r="M93" s="45"/>
      <c r="N93" s="45"/>
      <c r="O93" s="45"/>
      <c r="P93" s="45"/>
    </row>
    <row r="94" spans="1:16" ht="12.75">
      <c r="A94" s="43"/>
      <c r="B94" s="43"/>
      <c r="C94" s="43"/>
      <c r="H94" s="45"/>
      <c r="I94" s="45"/>
      <c r="J94" s="45"/>
      <c r="K94" s="45"/>
      <c r="L94" s="45"/>
      <c r="M94" s="45"/>
      <c r="N94" s="45"/>
      <c r="O94" s="45"/>
      <c r="P94" s="45"/>
    </row>
    <row r="95" spans="1:16" ht="12.75">
      <c r="A95" s="43"/>
      <c r="B95" s="43"/>
      <c r="C95" s="43"/>
      <c r="H95" s="45"/>
      <c r="I95" s="45"/>
      <c r="J95" s="45"/>
      <c r="K95" s="45"/>
      <c r="L95" s="45"/>
      <c r="M95" s="45"/>
      <c r="N95" s="45"/>
      <c r="O95" s="45"/>
      <c r="P95" s="45"/>
    </row>
    <row r="96" spans="1:3" ht="12.75">
      <c r="A96" s="43"/>
      <c r="B96" s="43"/>
      <c r="C96" s="43"/>
    </row>
    <row r="97" spans="1:3" ht="12.75">
      <c r="A97" s="43"/>
      <c r="B97" s="43"/>
      <c r="C97" s="43"/>
    </row>
    <row r="98" spans="1:3" ht="12.75">
      <c r="A98" s="43"/>
      <c r="B98" s="43"/>
      <c r="C98" s="43"/>
    </row>
    <row r="99" spans="1:3" ht="12.75">
      <c r="A99" s="43"/>
      <c r="B99" s="43"/>
      <c r="C99" s="43"/>
    </row>
    <row r="100" spans="1:3" ht="12.75">
      <c r="A100" s="43"/>
      <c r="B100" s="43"/>
      <c r="C100" s="43"/>
    </row>
    <row r="101" spans="1:3" ht="12.75">
      <c r="A101" s="43"/>
      <c r="B101" s="43"/>
      <c r="C101" s="43"/>
    </row>
    <row r="102" spans="1:3" ht="12.75">
      <c r="A102" s="43"/>
      <c r="B102" s="43"/>
      <c r="C102" s="43"/>
    </row>
    <row r="103" spans="1:3" ht="12.75">
      <c r="A103" s="43"/>
      <c r="B103" s="43"/>
      <c r="C103" s="43"/>
    </row>
    <row r="104" spans="1:3" ht="12.75">
      <c r="A104" s="43"/>
      <c r="B104" s="43"/>
      <c r="C104" s="43"/>
    </row>
    <row r="105" spans="1:3" ht="12.75">
      <c r="A105" s="43"/>
      <c r="B105" s="43"/>
      <c r="C105" s="43"/>
    </row>
    <row r="106" spans="1:3" ht="12.75">
      <c r="A106" s="43"/>
      <c r="B106" s="43"/>
      <c r="C106" s="43"/>
    </row>
    <row r="107" spans="1:3" ht="12.75">
      <c r="A107" s="43"/>
      <c r="B107" s="43"/>
      <c r="C107" s="43"/>
    </row>
    <row r="108" spans="1:3" ht="12.75">
      <c r="A108" s="43"/>
      <c r="B108" s="43"/>
      <c r="C108" s="43"/>
    </row>
    <row r="109" spans="1:3" ht="12.75">
      <c r="A109" s="43"/>
      <c r="B109" s="43"/>
      <c r="C109" s="43"/>
    </row>
    <row r="110" spans="1:3" ht="12.75">
      <c r="A110" s="43"/>
      <c r="B110" s="43"/>
      <c r="C110" s="43"/>
    </row>
    <row r="111" spans="1:3" ht="12.75">
      <c r="A111" s="43"/>
      <c r="B111" s="43"/>
      <c r="C111" s="43"/>
    </row>
    <row r="112" spans="1:3" ht="12.75">
      <c r="A112" s="43"/>
      <c r="B112" s="43"/>
      <c r="C112" s="43"/>
    </row>
    <row r="113" spans="1:3" ht="12.75">
      <c r="A113" s="43"/>
      <c r="B113" s="43"/>
      <c r="C113" s="43"/>
    </row>
    <row r="114" spans="1:3" ht="12.75">
      <c r="A114" s="43"/>
      <c r="B114" s="43"/>
      <c r="C114" s="43"/>
    </row>
    <row r="115" spans="1:3" ht="12.75">
      <c r="A115" s="43"/>
      <c r="B115" s="43"/>
      <c r="C115" s="43"/>
    </row>
    <row r="116" spans="1:3" ht="12.75">
      <c r="A116" s="43"/>
      <c r="B116" s="43"/>
      <c r="C116" s="43"/>
    </row>
    <row r="117" spans="1:3" ht="12.75">
      <c r="A117" s="43"/>
      <c r="B117" s="43"/>
      <c r="C117" s="43"/>
    </row>
    <row r="118" spans="1:3" ht="12.75">
      <c r="A118" s="43"/>
      <c r="B118" s="43"/>
      <c r="C118" s="43"/>
    </row>
    <row r="119" spans="1:3" ht="12.75">
      <c r="A119" s="43"/>
      <c r="B119" s="43"/>
      <c r="C119" s="43"/>
    </row>
    <row r="120" spans="1:3" ht="12.75">
      <c r="A120" s="43"/>
      <c r="B120" s="43"/>
      <c r="C120" s="43"/>
    </row>
    <row r="121" spans="1:3" ht="12.75">
      <c r="A121" s="43"/>
      <c r="B121" s="43"/>
      <c r="C121" s="43"/>
    </row>
    <row r="122" spans="1:3" ht="12.75">
      <c r="A122" s="43"/>
      <c r="B122" s="43"/>
      <c r="C122" s="43"/>
    </row>
    <row r="123" spans="1:3" ht="12.75">
      <c r="A123" s="43"/>
      <c r="B123" s="43"/>
      <c r="C123" s="43"/>
    </row>
    <row r="124" spans="1:3" ht="12.75">
      <c r="A124" s="43"/>
      <c r="B124" s="43"/>
      <c r="C124" s="43"/>
    </row>
    <row r="125" spans="1:3" ht="12.75">
      <c r="A125" s="43"/>
      <c r="B125" s="43"/>
      <c r="C125" s="43"/>
    </row>
    <row r="126" spans="1:3" ht="12.75">
      <c r="A126" s="43"/>
      <c r="B126" s="43"/>
      <c r="C126" s="43"/>
    </row>
    <row r="127" spans="1:3" ht="12.75">
      <c r="A127" s="43"/>
      <c r="B127" s="43"/>
      <c r="C127" s="43"/>
    </row>
    <row r="128" spans="1:3" ht="12.75">
      <c r="A128" s="43"/>
      <c r="B128" s="43"/>
      <c r="C128" s="43"/>
    </row>
    <row r="129" spans="1:3" ht="12.75">
      <c r="A129" s="43"/>
      <c r="B129" s="43"/>
      <c r="C129" s="43"/>
    </row>
    <row r="130" spans="1:3" ht="12.75">
      <c r="A130" s="43"/>
      <c r="B130" s="43"/>
      <c r="C130" s="43"/>
    </row>
    <row r="131" spans="1:3" ht="12.75">
      <c r="A131" s="43"/>
      <c r="B131" s="43"/>
      <c r="C131" s="43"/>
    </row>
    <row r="132" spans="1:3" ht="12.75">
      <c r="A132" s="43"/>
      <c r="B132" s="43"/>
      <c r="C132" s="43"/>
    </row>
    <row r="133" spans="1:3" ht="12.75">
      <c r="A133" s="43"/>
      <c r="B133" s="43"/>
      <c r="C133" s="43"/>
    </row>
    <row r="134" spans="1:3" ht="12.75">
      <c r="A134" s="43"/>
      <c r="B134" s="43"/>
      <c r="C134" s="43"/>
    </row>
    <row r="135" spans="1:3" ht="12.75">
      <c r="A135" s="43"/>
      <c r="B135" s="43"/>
      <c r="C135" s="43"/>
    </row>
    <row r="136" spans="1:3" ht="12.75">
      <c r="A136" s="43"/>
      <c r="B136" s="43"/>
      <c r="C136" s="43"/>
    </row>
    <row r="137" spans="1:3" ht="12.75">
      <c r="A137" s="43"/>
      <c r="B137" s="43"/>
      <c r="C137" s="43"/>
    </row>
    <row r="138" spans="1:3" ht="12.75">
      <c r="A138" s="43"/>
      <c r="B138" s="43"/>
      <c r="C138" s="43"/>
    </row>
    <row r="139" spans="1:3" ht="12.75">
      <c r="A139" s="43"/>
      <c r="B139" s="43"/>
      <c r="C139" s="43"/>
    </row>
    <row r="140" spans="1:3" ht="12.75">
      <c r="A140" s="43"/>
      <c r="B140" s="43"/>
      <c r="C140" s="43"/>
    </row>
    <row r="141" spans="1:3" ht="12.75">
      <c r="A141" s="43"/>
      <c r="B141" s="43"/>
      <c r="C141" s="43"/>
    </row>
    <row r="142" spans="1:3" ht="12.75">
      <c r="A142" s="43"/>
      <c r="B142" s="43"/>
      <c r="C142" s="43"/>
    </row>
    <row r="143" spans="1:3" ht="12.75">
      <c r="A143" s="43"/>
      <c r="B143" s="43"/>
      <c r="C143" s="43"/>
    </row>
    <row r="144" spans="1:3" ht="12.75">
      <c r="A144" s="43"/>
      <c r="B144" s="43"/>
      <c r="C144" s="43"/>
    </row>
    <row r="145" spans="1:3" ht="12.75">
      <c r="A145" s="43"/>
      <c r="B145" s="43"/>
      <c r="C145" s="43"/>
    </row>
    <row r="146" spans="1:3" ht="12.75">
      <c r="A146" s="43"/>
      <c r="B146" s="43"/>
      <c r="C146" s="43"/>
    </row>
    <row r="147" spans="1:3" ht="12.75">
      <c r="A147" s="43"/>
      <c r="B147" s="43"/>
      <c r="C147" s="43"/>
    </row>
    <row r="148" spans="1:3" ht="12.75">
      <c r="A148" s="43"/>
      <c r="B148" s="43"/>
      <c r="C148" s="43"/>
    </row>
    <row r="149" spans="1:3" ht="12.75">
      <c r="A149" s="43"/>
      <c r="B149" s="43"/>
      <c r="C149" s="43"/>
    </row>
    <row r="150" spans="1:3" ht="12.75">
      <c r="A150" s="43"/>
      <c r="B150" s="43"/>
      <c r="C150" s="43"/>
    </row>
    <row r="151" spans="1:3" ht="12.75">
      <c r="A151" s="43"/>
      <c r="B151" s="43"/>
      <c r="C151" s="43"/>
    </row>
    <row r="152" spans="1:3" ht="12.75">
      <c r="A152" s="43"/>
      <c r="B152" s="43"/>
      <c r="C152" s="43"/>
    </row>
    <row r="153" spans="1:3" ht="12.75">
      <c r="A153" s="43"/>
      <c r="B153" s="43"/>
      <c r="C153" s="43"/>
    </row>
    <row r="154" spans="1:3" ht="12.75">
      <c r="A154" s="43"/>
      <c r="B154" s="43"/>
      <c r="C154" s="43"/>
    </row>
    <row r="155" spans="1:3" ht="12.75">
      <c r="A155" s="43"/>
      <c r="B155" s="43"/>
      <c r="C155" s="43"/>
    </row>
    <row r="156" spans="1:3" ht="12.75">
      <c r="A156" s="43"/>
      <c r="B156" s="43"/>
      <c r="C156" s="43"/>
    </row>
    <row r="157" spans="1:3" ht="12.75">
      <c r="A157" s="43"/>
      <c r="B157" s="43"/>
      <c r="C157" s="43"/>
    </row>
    <row r="158" spans="1:3" ht="12.75">
      <c r="A158" s="43"/>
      <c r="B158" s="43"/>
      <c r="C158" s="43"/>
    </row>
    <row r="159" spans="1:3" ht="12.75">
      <c r="A159" s="43"/>
      <c r="B159" s="43"/>
      <c r="C159" s="43"/>
    </row>
    <row r="160" spans="1:3" ht="12.75">
      <c r="A160" s="43"/>
      <c r="B160" s="43"/>
      <c r="C160" s="43"/>
    </row>
    <row r="161" spans="1:3" ht="12.75">
      <c r="A161" s="43"/>
      <c r="B161" s="43"/>
      <c r="C161" s="43"/>
    </row>
    <row r="162" spans="1:3" ht="12.75">
      <c r="A162" s="43"/>
      <c r="B162" s="43"/>
      <c r="C162" s="43"/>
    </row>
    <row r="163" spans="1:3" ht="12.75">
      <c r="A163" s="43"/>
      <c r="B163" s="43"/>
      <c r="C163" s="43"/>
    </row>
    <row r="164" spans="1:3" ht="12.75">
      <c r="A164" s="43"/>
      <c r="B164" s="43"/>
      <c r="C164" s="43"/>
    </row>
    <row r="165" spans="1:3" ht="12.75">
      <c r="A165" s="43"/>
      <c r="B165" s="43"/>
      <c r="C165" s="43"/>
    </row>
    <row r="166" spans="1:3" ht="12.75">
      <c r="A166" s="43"/>
      <c r="B166" s="43"/>
      <c r="C166" s="43"/>
    </row>
    <row r="167" spans="1:3" ht="12.75">
      <c r="A167" s="43"/>
      <c r="B167" s="43"/>
      <c r="C167" s="43"/>
    </row>
    <row r="168" spans="1:3" ht="12.75">
      <c r="A168" s="43"/>
      <c r="B168" s="43"/>
      <c r="C168" s="43"/>
    </row>
    <row r="169" spans="1:3" ht="12.75">
      <c r="A169" s="43"/>
      <c r="B169" s="43"/>
      <c r="C169" s="43"/>
    </row>
    <row r="170" spans="1:3" ht="12.75">
      <c r="A170" s="43"/>
      <c r="B170" s="43"/>
      <c r="C170" s="43"/>
    </row>
    <row r="171" spans="1:3" ht="12.75">
      <c r="A171" s="43"/>
      <c r="B171" s="43"/>
      <c r="C171" s="43"/>
    </row>
    <row r="172" spans="1:3" ht="12.75">
      <c r="A172" s="43"/>
      <c r="B172" s="43"/>
      <c r="C172" s="43"/>
    </row>
    <row r="173" spans="1:3" ht="12.75">
      <c r="A173" s="43"/>
      <c r="B173" s="43"/>
      <c r="C173" s="43"/>
    </row>
    <row r="174" spans="1:3" ht="12.75">
      <c r="A174" s="43"/>
      <c r="B174" s="43"/>
      <c r="C174" s="43"/>
    </row>
    <row r="175" spans="1:3" ht="12.75">
      <c r="A175" s="43"/>
      <c r="B175" s="43"/>
      <c r="C175" s="43"/>
    </row>
    <row r="176" spans="1:3" ht="12.75">
      <c r="A176" s="43"/>
      <c r="B176" s="43"/>
      <c r="C176" s="43"/>
    </row>
    <row r="177" spans="1:3" ht="12.75">
      <c r="A177" s="43"/>
      <c r="B177" s="43"/>
      <c r="C177" s="43"/>
    </row>
    <row r="178" spans="1:3" ht="12.75">
      <c r="A178" s="43"/>
      <c r="B178" s="43"/>
      <c r="C178" s="43"/>
    </row>
    <row r="179" spans="1:3" ht="12.75">
      <c r="A179" s="43"/>
      <c r="B179" s="43"/>
      <c r="C179" s="43"/>
    </row>
    <row r="180" spans="1:3" ht="12.75">
      <c r="A180" s="43"/>
      <c r="B180" s="43"/>
      <c r="C180" s="43"/>
    </row>
    <row r="181" spans="1:3" ht="12.75">
      <c r="A181" s="43"/>
      <c r="B181" s="43"/>
      <c r="C181" s="43"/>
    </row>
    <row r="182" spans="1:3" ht="12.75">
      <c r="A182" s="43"/>
      <c r="B182" s="43"/>
      <c r="C182" s="43"/>
    </row>
    <row r="183" spans="1:3" ht="12.75">
      <c r="A183" s="43"/>
      <c r="B183" s="43"/>
      <c r="C183" s="43"/>
    </row>
    <row r="184" spans="1:3" ht="12.75">
      <c r="A184" s="43"/>
      <c r="B184" s="43"/>
      <c r="C184" s="43"/>
    </row>
    <row r="185" spans="1:3" ht="12.75">
      <c r="A185" s="43"/>
      <c r="B185" s="43"/>
      <c r="C185" s="43"/>
    </row>
    <row r="186" spans="1:3" ht="12.75">
      <c r="A186" s="43"/>
      <c r="B186" s="43"/>
      <c r="C186" s="43"/>
    </row>
    <row r="187" spans="1:3" ht="12.75">
      <c r="A187" s="43"/>
      <c r="B187" s="43"/>
      <c r="C187" s="43"/>
    </row>
    <row r="188" spans="1:3" ht="12.75">
      <c r="A188" s="43"/>
      <c r="B188" s="43"/>
      <c r="C188" s="43"/>
    </row>
    <row r="189" spans="1:3" ht="12.75">
      <c r="A189" s="43"/>
      <c r="B189" s="43"/>
      <c r="C189" s="43"/>
    </row>
    <row r="190" spans="1:3" ht="12.75">
      <c r="A190" s="43"/>
      <c r="B190" s="43"/>
      <c r="C190" s="43"/>
    </row>
    <row r="191" spans="1:3" ht="12.75">
      <c r="A191" s="43"/>
      <c r="B191" s="43"/>
      <c r="C191" s="43"/>
    </row>
    <row r="192" spans="1:3" ht="12.75">
      <c r="A192" s="43"/>
      <c r="B192" s="43"/>
      <c r="C192" s="43"/>
    </row>
    <row r="193" spans="1:3" ht="12.75">
      <c r="A193" s="43"/>
      <c r="B193" s="43"/>
      <c r="C193" s="43"/>
    </row>
    <row r="194" spans="1:3" ht="12.75">
      <c r="A194" s="43"/>
      <c r="B194" s="43"/>
      <c r="C194" s="43"/>
    </row>
    <row r="195" spans="1:3" ht="12.75">
      <c r="A195" s="43"/>
      <c r="B195" s="43"/>
      <c r="C195" s="43"/>
    </row>
    <row r="196" spans="1:3" ht="12.75">
      <c r="A196" s="43"/>
      <c r="B196" s="43"/>
      <c r="C196" s="43"/>
    </row>
    <row r="197" spans="1:3" ht="12.75">
      <c r="A197" s="43"/>
      <c r="B197" s="43"/>
      <c r="C197" s="43"/>
    </row>
    <row r="198" spans="1:3" ht="12.75">
      <c r="A198" s="43"/>
      <c r="B198" s="43"/>
      <c r="C198" s="43"/>
    </row>
    <row r="199" spans="1:3" ht="12.75">
      <c r="A199" s="43"/>
      <c r="B199" s="43"/>
      <c r="C199" s="43"/>
    </row>
    <row r="200" spans="1:3" ht="12.75">
      <c r="A200" s="43"/>
      <c r="B200" s="43"/>
      <c r="C200" s="43"/>
    </row>
    <row r="201" spans="1:3" ht="12.75">
      <c r="A201" s="43"/>
      <c r="B201" s="43"/>
      <c r="C201" s="43"/>
    </row>
    <row r="202" spans="1:3" ht="12.75">
      <c r="A202" s="43"/>
      <c r="B202" s="43"/>
      <c r="C202" s="43"/>
    </row>
    <row r="203" spans="1:3" ht="12.75">
      <c r="A203" s="43"/>
      <c r="B203" s="43"/>
      <c r="C203" s="43"/>
    </row>
    <row r="204" spans="1:3" ht="12.75">
      <c r="A204" s="43"/>
      <c r="B204" s="43"/>
      <c r="C204" s="43"/>
    </row>
    <row r="205" spans="1:3" ht="12.75">
      <c r="A205" s="43"/>
      <c r="B205" s="43"/>
      <c r="C205" s="43"/>
    </row>
    <row r="206" spans="1:3" ht="12.75">
      <c r="A206" s="43"/>
      <c r="B206" s="43"/>
      <c r="C206" s="43"/>
    </row>
    <row r="207" spans="1:3" ht="12.75">
      <c r="A207" s="43"/>
      <c r="B207" s="43"/>
      <c r="C207" s="43"/>
    </row>
    <row r="208" spans="1:3" ht="12.75">
      <c r="A208" s="43"/>
      <c r="B208" s="43"/>
      <c r="C208" s="43"/>
    </row>
    <row r="209" spans="1:3" ht="12.75">
      <c r="A209" s="43"/>
      <c r="B209" s="43"/>
      <c r="C209" s="43"/>
    </row>
    <row r="210" spans="1:3" ht="12.75">
      <c r="A210" s="43"/>
      <c r="B210" s="43"/>
      <c r="C210" s="43"/>
    </row>
    <row r="211" spans="1:3" ht="12.75">
      <c r="A211" s="43"/>
      <c r="B211" s="43"/>
      <c r="C211" s="43"/>
    </row>
    <row r="212" spans="1:3" ht="12.75">
      <c r="A212" s="43"/>
      <c r="B212" s="43"/>
      <c r="C212" s="43"/>
    </row>
    <row r="213" spans="1:3" ht="12.75">
      <c r="A213" s="43"/>
      <c r="B213" s="43"/>
      <c r="C213" s="43"/>
    </row>
    <row r="214" spans="1:3" ht="12.75">
      <c r="A214" s="43"/>
      <c r="B214" s="43"/>
      <c r="C214" s="43"/>
    </row>
    <row r="215" spans="1:3" ht="12.75">
      <c r="A215" s="43"/>
      <c r="B215" s="43"/>
      <c r="C215" s="43"/>
    </row>
    <row r="216" spans="1:3" ht="12.75">
      <c r="A216" s="43"/>
      <c r="B216" s="43"/>
      <c r="C216" s="43"/>
    </row>
    <row r="217" spans="1:3" ht="12.75">
      <c r="A217" s="43"/>
      <c r="B217" s="43"/>
      <c r="C217" s="43"/>
    </row>
    <row r="218" spans="1:3" ht="12.75">
      <c r="A218" s="43"/>
      <c r="B218" s="43"/>
      <c r="C218" s="43"/>
    </row>
    <row r="219" spans="1:3" ht="12.75">
      <c r="A219" s="43"/>
      <c r="B219" s="43"/>
      <c r="C219" s="43"/>
    </row>
    <row r="220" spans="1:3" ht="12.75">
      <c r="A220" s="43"/>
      <c r="B220" s="43"/>
      <c r="C220" s="43"/>
    </row>
    <row r="221" spans="1:3" ht="12.75">
      <c r="A221" s="43"/>
      <c r="B221" s="43"/>
      <c r="C221" s="43"/>
    </row>
    <row r="222" spans="1:3" ht="12.75">
      <c r="A222" s="43"/>
      <c r="B222" s="43"/>
      <c r="C222" s="43"/>
    </row>
    <row r="223" spans="1:3" ht="12.75">
      <c r="A223" s="43"/>
      <c r="B223" s="43"/>
      <c r="C223" s="43"/>
    </row>
    <row r="224" spans="1:3" ht="12.75">
      <c r="A224" s="43"/>
      <c r="B224" s="43"/>
      <c r="C224" s="43"/>
    </row>
    <row r="225" spans="1:3" ht="12.75">
      <c r="A225" s="43"/>
      <c r="B225" s="43"/>
      <c r="C225" s="43"/>
    </row>
    <row r="226" spans="1:3" ht="12.75">
      <c r="A226" s="43"/>
      <c r="B226" s="43"/>
      <c r="C226" s="43"/>
    </row>
    <row r="227" spans="1:3" ht="12.75">
      <c r="A227" s="43"/>
      <c r="B227" s="43"/>
      <c r="C227" s="43"/>
    </row>
    <row r="228" spans="1:3" ht="12.75">
      <c r="A228" s="43"/>
      <c r="B228" s="43"/>
      <c r="C228" s="43"/>
    </row>
    <row r="229" spans="1:3" ht="12.75">
      <c r="A229" s="43"/>
      <c r="B229" s="43"/>
      <c r="C229" s="43"/>
    </row>
    <row r="230" spans="1:3" ht="12.75">
      <c r="A230" s="43"/>
      <c r="B230" s="43"/>
      <c r="C230" s="43"/>
    </row>
    <row r="231" spans="1:3" ht="12.75">
      <c r="A231" s="43"/>
      <c r="B231" s="43"/>
      <c r="C231" s="43"/>
    </row>
    <row r="232" spans="1:3" ht="12.75">
      <c r="A232" s="43"/>
      <c r="B232" s="43"/>
      <c r="C232" s="43"/>
    </row>
    <row r="233" spans="1:3" ht="12.75">
      <c r="A233" s="43"/>
      <c r="B233" s="43"/>
      <c r="C233" s="43"/>
    </row>
    <row r="234" spans="1:3" ht="12.75">
      <c r="A234" s="43"/>
      <c r="B234" s="43"/>
      <c r="C234" s="43"/>
    </row>
    <row r="235" spans="1:3" ht="12.75">
      <c r="A235" s="43"/>
      <c r="B235" s="43"/>
      <c r="C235" s="43"/>
    </row>
    <row r="236" spans="1:3" ht="12.75">
      <c r="A236" s="43"/>
      <c r="B236" s="43"/>
      <c r="C236" s="43"/>
    </row>
    <row r="237" spans="1:3" ht="12.75">
      <c r="A237" s="43"/>
      <c r="B237" s="43"/>
      <c r="C237" s="43"/>
    </row>
    <row r="238" spans="1:3" ht="12.75">
      <c r="A238" s="43"/>
      <c r="B238" s="43"/>
      <c r="C238" s="43"/>
    </row>
    <row r="239" spans="1:3" ht="12.75">
      <c r="A239" s="43"/>
      <c r="B239" s="43"/>
      <c r="C239" s="43"/>
    </row>
    <row r="240" spans="1:3" ht="12.75">
      <c r="A240" s="43"/>
      <c r="B240" s="43"/>
      <c r="C240" s="43"/>
    </row>
    <row r="241" spans="1:3" ht="12.75">
      <c r="A241" s="43"/>
      <c r="B241" s="43"/>
      <c r="C241" s="43"/>
    </row>
    <row r="242" spans="1:3" ht="12.75">
      <c r="A242" s="43"/>
      <c r="B242" s="43"/>
      <c r="C242" s="43"/>
    </row>
    <row r="243" spans="1:3" ht="12.75">
      <c r="A243" s="43"/>
      <c r="B243" s="43"/>
      <c r="C243" s="43"/>
    </row>
    <row r="244" spans="1:3" ht="12.75">
      <c r="A244" s="43"/>
      <c r="B244" s="43"/>
      <c r="C244" s="43"/>
    </row>
    <row r="245" spans="1:3" ht="12.75">
      <c r="A245" s="43"/>
      <c r="B245" s="43"/>
      <c r="C245" s="43"/>
    </row>
    <row r="246" spans="1:3" ht="12.75">
      <c r="A246" s="43"/>
      <c r="B246" s="43"/>
      <c r="C246" s="43"/>
    </row>
    <row r="247" spans="1:3" ht="12.75">
      <c r="A247" s="43"/>
      <c r="B247" s="43"/>
      <c r="C247" s="43"/>
    </row>
    <row r="248" spans="1:3" ht="12.75">
      <c r="A248" s="43"/>
      <c r="B248" s="43"/>
      <c r="C248" s="43"/>
    </row>
    <row r="249" spans="1:3" ht="12.75">
      <c r="A249" s="43"/>
      <c r="B249" s="43"/>
      <c r="C249" s="43"/>
    </row>
    <row r="250" spans="1:3" ht="12.75">
      <c r="A250" s="43"/>
      <c r="B250" s="43"/>
      <c r="C250" s="43"/>
    </row>
    <row r="251" spans="1:3" ht="12.75">
      <c r="A251" s="43"/>
      <c r="B251" s="43"/>
      <c r="C251" s="43"/>
    </row>
    <row r="252" spans="1:3" ht="12.75">
      <c r="A252" s="43"/>
      <c r="B252" s="43"/>
      <c r="C252" s="43"/>
    </row>
    <row r="253" spans="1:3" ht="12.75">
      <c r="A253" s="43"/>
      <c r="B253" s="43"/>
      <c r="C253" s="43"/>
    </row>
    <row r="254" spans="1:3" ht="12.75">
      <c r="A254" s="43"/>
      <c r="B254" s="43"/>
      <c r="C254" s="43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Serhei</cp:lastModifiedBy>
  <cp:lastPrinted>2024-02-28T14:51:48Z</cp:lastPrinted>
  <dcterms:created xsi:type="dcterms:W3CDTF">2004-10-20T08:35:41Z</dcterms:created>
  <dcterms:modified xsi:type="dcterms:W3CDTF">2024-02-28T18:47:02Z</dcterms:modified>
  <cp:category/>
  <cp:version/>
  <cp:contentType/>
  <cp:contentStatus/>
</cp:coreProperties>
</file>